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48" yWindow="7812" windowWidth="15576" windowHeight="9756" tabRatio="464"/>
  </bookViews>
  <sheets>
    <sheet name="Sales Database" sheetId="5" r:id="rId1"/>
    <sheet name="Game Sheet 2013 SAMPL" sheetId="7" state="hidden" r:id="rId2"/>
  </sheets>
  <definedNames>
    <definedName name="_xlnm._FilterDatabase" localSheetId="1" hidden="1">'Game Sheet 2013 SAMPL'!$A$1:$S$159</definedName>
    <definedName name="_xlnm._FilterDatabase" localSheetId="0" hidden="1">'Sales Database'!$A$2:$R$383</definedName>
    <definedName name="_xlnm.Database">'Sales Database'!$A$2:$R$383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5"/>
  <c r="M6"/>
  <c r="O6"/>
  <c r="P6"/>
  <c r="R6"/>
  <c r="M9"/>
  <c r="O9"/>
  <c r="P9"/>
  <c r="R9"/>
  <c r="M13"/>
  <c r="O13"/>
  <c r="P13"/>
  <c r="R13"/>
  <c r="M17"/>
  <c r="O17"/>
  <c r="P17"/>
  <c r="R17"/>
  <c r="M22"/>
  <c r="O22"/>
  <c r="P22"/>
  <c r="R22"/>
  <c r="M28"/>
  <c r="O28"/>
  <c r="P28"/>
  <c r="R28"/>
  <c r="M29"/>
  <c r="O29"/>
  <c r="P29"/>
  <c r="R29"/>
  <c r="M34"/>
  <c r="O34"/>
  <c r="P34"/>
  <c r="R34"/>
  <c r="M36"/>
  <c r="O36"/>
  <c r="P36"/>
  <c r="R36"/>
  <c r="M37"/>
  <c r="O37"/>
  <c r="P37"/>
  <c r="R37"/>
  <c r="M38"/>
  <c r="O38"/>
  <c r="P38"/>
  <c r="R38"/>
  <c r="M45"/>
  <c r="O45"/>
  <c r="P45"/>
  <c r="R45"/>
  <c r="M46"/>
  <c r="O46"/>
  <c r="P46"/>
  <c r="R46"/>
  <c r="M48"/>
  <c r="O48"/>
  <c r="P48"/>
  <c r="R48"/>
  <c r="M49"/>
  <c r="O49"/>
  <c r="P49"/>
  <c r="R49"/>
  <c r="M51"/>
  <c r="O51"/>
  <c r="P51"/>
  <c r="R51"/>
  <c r="M55"/>
  <c r="O55"/>
  <c r="P55"/>
  <c r="R55"/>
  <c r="M62"/>
  <c r="O62"/>
  <c r="P62"/>
  <c r="R62"/>
  <c r="M63"/>
  <c r="O63"/>
  <c r="P63"/>
  <c r="R63"/>
  <c r="M64"/>
  <c r="O64"/>
  <c r="P64"/>
  <c r="R64"/>
  <c r="M65"/>
  <c r="O65"/>
  <c r="P65"/>
  <c r="R65"/>
  <c r="M66"/>
  <c r="O66"/>
  <c r="P66"/>
  <c r="R66"/>
  <c r="M67"/>
  <c r="O67"/>
  <c r="P67"/>
  <c r="R67"/>
  <c r="M68"/>
  <c r="O68"/>
  <c r="P68"/>
  <c r="R68"/>
  <c r="M69"/>
  <c r="O69"/>
  <c r="P69"/>
  <c r="R69"/>
  <c r="M70"/>
  <c r="O70"/>
  <c r="P70"/>
  <c r="R70"/>
  <c r="M71"/>
  <c r="O71"/>
  <c r="P71"/>
  <c r="R71"/>
  <c r="M72"/>
  <c r="O72"/>
  <c r="P72"/>
  <c r="R72"/>
  <c r="M73"/>
  <c r="O73"/>
  <c r="P73"/>
  <c r="R73"/>
  <c r="M74"/>
  <c r="O74"/>
  <c r="P74"/>
  <c r="R74"/>
  <c r="M75"/>
  <c r="O75"/>
  <c r="P75"/>
  <c r="R75"/>
  <c r="M76"/>
  <c r="O76"/>
  <c r="P76"/>
  <c r="R76"/>
  <c r="M77"/>
  <c r="O77"/>
  <c r="P77"/>
  <c r="R77"/>
  <c r="M79"/>
  <c r="O79"/>
  <c r="P79"/>
  <c r="R79"/>
  <c r="M81"/>
  <c r="O81"/>
  <c r="P81"/>
  <c r="R81"/>
  <c r="M82"/>
  <c r="O82"/>
  <c r="P82"/>
  <c r="R82"/>
  <c r="M83"/>
  <c r="O83"/>
  <c r="P83"/>
  <c r="R83"/>
  <c r="M85"/>
  <c r="O85"/>
  <c r="P85"/>
  <c r="R85"/>
  <c r="M86"/>
  <c r="O86"/>
  <c r="P86"/>
  <c r="R86"/>
  <c r="M90"/>
  <c r="O90"/>
  <c r="P90"/>
  <c r="R90"/>
  <c r="M97"/>
  <c r="O97"/>
  <c r="P97"/>
  <c r="R97"/>
  <c r="M99"/>
  <c r="O99"/>
  <c r="P99"/>
  <c r="R99"/>
  <c r="M104"/>
  <c r="O104"/>
  <c r="P104"/>
  <c r="R104"/>
  <c r="M105"/>
  <c r="O105"/>
  <c r="P105"/>
  <c r="R105"/>
  <c r="M106"/>
  <c r="O106"/>
  <c r="P106"/>
  <c r="R106"/>
  <c r="M112"/>
  <c r="O112"/>
  <c r="P112"/>
  <c r="R112"/>
  <c r="M115"/>
  <c r="O115"/>
  <c r="P115"/>
  <c r="R115"/>
  <c r="M116"/>
  <c r="O116"/>
  <c r="P116"/>
  <c r="R116"/>
  <c r="M117"/>
  <c r="O117"/>
  <c r="P117"/>
  <c r="R117"/>
  <c r="M120"/>
  <c r="O120"/>
  <c r="P120"/>
  <c r="R120"/>
  <c r="M121"/>
  <c r="O121"/>
  <c r="P121"/>
  <c r="R121"/>
  <c r="M124"/>
  <c r="O124"/>
  <c r="P124"/>
  <c r="R124"/>
  <c r="M125"/>
  <c r="O125"/>
  <c r="P125"/>
  <c r="R125"/>
  <c r="M126"/>
  <c r="O126"/>
  <c r="P126"/>
  <c r="R126"/>
  <c r="M127"/>
  <c r="O127"/>
  <c r="P127"/>
  <c r="R127"/>
  <c r="M128"/>
  <c r="O128"/>
  <c r="P128"/>
  <c r="R128"/>
  <c r="M129"/>
  <c r="O129"/>
  <c r="P129"/>
  <c r="R129"/>
  <c r="M132"/>
  <c r="O132"/>
  <c r="P132"/>
  <c r="R132"/>
  <c r="M133"/>
  <c r="O133"/>
  <c r="P133"/>
  <c r="R133"/>
  <c r="M134"/>
  <c r="O134"/>
  <c r="P134"/>
  <c r="R134"/>
  <c r="M135"/>
  <c r="O135"/>
  <c r="P135"/>
  <c r="R135"/>
  <c r="M136"/>
  <c r="O136"/>
  <c r="P136"/>
  <c r="R136"/>
  <c r="M137"/>
  <c r="O137"/>
  <c r="P137"/>
  <c r="R137"/>
  <c r="M139"/>
  <c r="O139"/>
  <c r="P139"/>
  <c r="R139"/>
  <c r="M141"/>
  <c r="O141"/>
  <c r="P141"/>
  <c r="R141"/>
  <c r="M143"/>
  <c r="O143"/>
  <c r="P143"/>
  <c r="R143"/>
  <c r="M152"/>
  <c r="O152"/>
  <c r="P152"/>
  <c r="R152"/>
  <c r="M153"/>
  <c r="O153"/>
  <c r="P153"/>
  <c r="R153"/>
  <c r="M157"/>
  <c r="O157"/>
  <c r="P157"/>
  <c r="R157"/>
  <c r="M158"/>
  <c r="O158"/>
  <c r="P158"/>
  <c r="R158"/>
  <c r="M160"/>
  <c r="O160"/>
  <c r="P160"/>
  <c r="R160"/>
  <c r="M161"/>
  <c r="O161"/>
  <c r="P161"/>
  <c r="R161"/>
  <c r="M165"/>
  <c r="O165"/>
  <c r="P165"/>
  <c r="R165"/>
  <c r="M166"/>
  <c r="O166"/>
  <c r="P166"/>
  <c r="R166"/>
  <c r="M171"/>
  <c r="O171"/>
  <c r="P171"/>
  <c r="R171"/>
  <c r="M172"/>
  <c r="O172"/>
  <c r="P172"/>
  <c r="R172"/>
  <c r="M173"/>
  <c r="O173"/>
  <c r="P173"/>
  <c r="R173"/>
  <c r="M174"/>
  <c r="O174"/>
  <c r="P174"/>
  <c r="R174"/>
  <c r="M181"/>
  <c r="O181"/>
  <c r="P181"/>
  <c r="R181"/>
  <c r="K182"/>
  <c r="M182"/>
  <c r="O182"/>
  <c r="P182"/>
  <c r="R182"/>
  <c r="K186"/>
  <c r="M186"/>
  <c r="O186"/>
  <c r="P186"/>
  <c r="R186"/>
  <c r="M187"/>
  <c r="O187"/>
  <c r="P187"/>
  <c r="R187"/>
  <c r="K188"/>
  <c r="M188"/>
  <c r="O188"/>
  <c r="P188"/>
  <c r="R188"/>
  <c r="K189"/>
  <c r="M189"/>
  <c r="O189"/>
  <c r="P189"/>
  <c r="R189"/>
  <c r="K190"/>
  <c r="M190"/>
  <c r="O190"/>
  <c r="P190"/>
  <c r="R190"/>
  <c r="M192"/>
  <c r="O192"/>
  <c r="P192"/>
  <c r="R192"/>
  <c r="K193"/>
  <c r="M193"/>
  <c r="O193"/>
  <c r="P193"/>
  <c r="R193"/>
  <c r="M198"/>
  <c r="O198"/>
  <c r="P198"/>
  <c r="R198"/>
  <c r="M200"/>
  <c r="O200"/>
  <c r="P200"/>
  <c r="R200"/>
  <c r="M202"/>
  <c r="O202"/>
  <c r="P202"/>
  <c r="R202"/>
  <c r="M203"/>
  <c r="O203"/>
  <c r="P203"/>
  <c r="R203"/>
  <c r="M205"/>
  <c r="O205"/>
  <c r="P205"/>
  <c r="R205"/>
  <c r="M207"/>
  <c r="O207"/>
  <c r="P207"/>
  <c r="R207"/>
  <c r="M211"/>
  <c r="O211"/>
  <c r="P211"/>
  <c r="R211"/>
  <c r="M212"/>
  <c r="O212"/>
  <c r="P212"/>
  <c r="R212"/>
  <c r="M213"/>
  <c r="O213"/>
  <c r="P213"/>
  <c r="R213"/>
  <c r="M214"/>
  <c r="O214"/>
  <c r="P214"/>
  <c r="R214"/>
  <c r="M215"/>
  <c r="O215"/>
  <c r="P215"/>
  <c r="R215"/>
  <c r="M216"/>
  <c r="O216"/>
  <c r="P216"/>
  <c r="R216"/>
  <c r="M222"/>
  <c r="O222"/>
  <c r="P222"/>
  <c r="R222"/>
  <c r="K226"/>
  <c r="M226"/>
  <c r="O226"/>
  <c r="P226"/>
  <c r="R226"/>
  <c r="M227"/>
  <c r="O227"/>
  <c r="P227"/>
  <c r="R227"/>
  <c r="M230"/>
  <c r="O230"/>
  <c r="P230"/>
  <c r="R230"/>
  <c r="M232"/>
  <c r="O232"/>
  <c r="P232"/>
  <c r="R232"/>
  <c r="M233"/>
  <c r="O233"/>
  <c r="P233"/>
  <c r="R233"/>
  <c r="M234"/>
  <c r="O234"/>
  <c r="P234"/>
  <c r="R234"/>
  <c r="M237"/>
  <c r="O237"/>
  <c r="P237"/>
  <c r="R237"/>
  <c r="M238"/>
  <c r="O238"/>
  <c r="P238"/>
  <c r="R238"/>
  <c r="M241"/>
  <c r="O241"/>
  <c r="P241"/>
  <c r="R241"/>
  <c r="M245"/>
  <c r="O245"/>
  <c r="P245"/>
  <c r="R245"/>
  <c r="M250"/>
  <c r="O250"/>
  <c r="P250"/>
  <c r="R250"/>
  <c r="K251"/>
  <c r="M251"/>
  <c r="O251"/>
  <c r="P251"/>
  <c r="R251"/>
  <c r="M255"/>
  <c r="O255"/>
  <c r="P255"/>
  <c r="R255"/>
  <c r="M256"/>
  <c r="O256"/>
  <c r="P256"/>
  <c r="R256"/>
  <c r="M257"/>
  <c r="O257"/>
  <c r="P257"/>
  <c r="R257"/>
  <c r="M258"/>
  <c r="O258"/>
  <c r="P258"/>
  <c r="R258"/>
  <c r="M259"/>
  <c r="O259"/>
  <c r="P259"/>
  <c r="R259"/>
  <c r="M260"/>
  <c r="O260"/>
  <c r="P260"/>
  <c r="R260"/>
  <c r="M261"/>
  <c r="O261"/>
  <c r="P261"/>
  <c r="R261"/>
  <c r="M262"/>
  <c r="O262"/>
  <c r="P262"/>
  <c r="R262"/>
  <c r="M264"/>
  <c r="O264"/>
  <c r="P264"/>
  <c r="R264"/>
  <c r="M265"/>
  <c r="O265"/>
  <c r="P265"/>
  <c r="R265"/>
  <c r="M267"/>
  <c r="O267"/>
  <c r="P267"/>
  <c r="R267"/>
  <c r="M269"/>
  <c r="O269"/>
  <c r="P269"/>
  <c r="R269"/>
  <c r="M270"/>
  <c r="O270"/>
  <c r="P270"/>
  <c r="R270"/>
  <c r="M271"/>
  <c r="O271"/>
  <c r="P271"/>
  <c r="R271"/>
  <c r="M274"/>
  <c r="O274"/>
  <c r="P274"/>
  <c r="R274"/>
  <c r="M276"/>
  <c r="O276"/>
  <c r="P276"/>
  <c r="R276"/>
  <c r="M277"/>
  <c r="O277"/>
  <c r="P277"/>
  <c r="R277"/>
  <c r="M279"/>
  <c r="O279"/>
  <c r="P279"/>
  <c r="R279"/>
  <c r="M280"/>
  <c r="O280"/>
  <c r="P280"/>
  <c r="R280"/>
  <c r="M281"/>
  <c r="O281"/>
  <c r="P281"/>
  <c r="R281"/>
  <c r="M282"/>
  <c r="O282"/>
  <c r="P282"/>
  <c r="R282"/>
  <c r="M283"/>
  <c r="O283"/>
  <c r="P283"/>
  <c r="R283"/>
  <c r="M284"/>
  <c r="O284"/>
  <c r="P284"/>
  <c r="R284"/>
  <c r="M285"/>
  <c r="O285"/>
  <c r="P285"/>
  <c r="R285"/>
  <c r="M286"/>
  <c r="O286"/>
  <c r="P286"/>
  <c r="R286"/>
  <c r="M287"/>
  <c r="O287"/>
  <c r="P287"/>
  <c r="R287"/>
  <c r="M288"/>
  <c r="O288"/>
  <c r="P288"/>
  <c r="R288"/>
  <c r="M289"/>
  <c r="O289"/>
  <c r="P289"/>
  <c r="R289"/>
  <c r="M290"/>
  <c r="O290"/>
  <c r="P290"/>
  <c r="R290"/>
  <c r="M291"/>
  <c r="O291"/>
  <c r="P291"/>
  <c r="R291"/>
  <c r="M292"/>
  <c r="O292"/>
  <c r="P292"/>
  <c r="R292"/>
  <c r="M295"/>
  <c r="O295"/>
  <c r="P295"/>
  <c r="R295"/>
  <c r="M296"/>
  <c r="O296"/>
  <c r="P296"/>
  <c r="R296"/>
  <c r="K297"/>
  <c r="M297"/>
  <c r="O297"/>
  <c r="P297"/>
  <c r="R297"/>
  <c r="M302"/>
  <c r="O302"/>
  <c r="P302"/>
  <c r="R302"/>
  <c r="M303"/>
  <c r="O303"/>
  <c r="P303"/>
  <c r="R303"/>
  <c r="M304"/>
  <c r="O304"/>
  <c r="P304"/>
  <c r="R304"/>
  <c r="M305"/>
  <c r="O305"/>
  <c r="P305"/>
  <c r="R305"/>
  <c r="K307"/>
  <c r="M307"/>
  <c r="O307"/>
  <c r="P307"/>
  <c r="R307"/>
  <c r="M308"/>
  <c r="O308"/>
  <c r="P308"/>
  <c r="R308"/>
  <c r="M309"/>
  <c r="O309"/>
  <c r="P309"/>
  <c r="R309"/>
  <c r="M311"/>
  <c r="O311"/>
  <c r="P311"/>
  <c r="R311"/>
  <c r="M312"/>
  <c r="O312"/>
  <c r="P312"/>
  <c r="R312"/>
  <c r="M313"/>
  <c r="O313"/>
  <c r="P313"/>
  <c r="R313"/>
  <c r="M314"/>
  <c r="O314"/>
  <c r="P314"/>
  <c r="R314"/>
  <c r="M316"/>
  <c r="O316"/>
  <c r="P316"/>
  <c r="R316"/>
  <c r="M317"/>
  <c r="O317"/>
  <c r="P317"/>
  <c r="R317"/>
  <c r="M319"/>
  <c r="O319"/>
  <c r="P319"/>
  <c r="R319"/>
  <c r="K321"/>
  <c r="M321"/>
  <c r="O321"/>
  <c r="P321"/>
  <c r="R321"/>
  <c r="M322"/>
  <c r="O322"/>
  <c r="P322"/>
  <c r="R322"/>
  <c r="M324"/>
  <c r="O324"/>
  <c r="P324"/>
  <c r="R324"/>
  <c r="M326"/>
  <c r="O326"/>
  <c r="P326"/>
  <c r="R326"/>
  <c r="M327"/>
  <c r="O327"/>
  <c r="P327"/>
  <c r="R327"/>
  <c r="M333"/>
  <c r="O333"/>
  <c r="P333"/>
  <c r="R333"/>
  <c r="M334"/>
  <c r="O334"/>
  <c r="P334"/>
  <c r="R334"/>
  <c r="M335"/>
  <c r="O335"/>
  <c r="P335"/>
  <c r="R335"/>
  <c r="M336"/>
  <c r="O336"/>
  <c r="P336"/>
  <c r="R336"/>
  <c r="M338"/>
  <c r="O338"/>
  <c r="P338"/>
  <c r="R338"/>
  <c r="M340"/>
  <c r="O340"/>
  <c r="P340"/>
  <c r="R340"/>
  <c r="M341"/>
  <c r="O341"/>
  <c r="P341"/>
  <c r="R341"/>
  <c r="M342"/>
  <c r="O342"/>
  <c r="P342"/>
  <c r="R342"/>
  <c r="M343"/>
  <c r="O343"/>
  <c r="P343"/>
  <c r="R343"/>
  <c r="M345"/>
  <c r="O345"/>
  <c r="P345"/>
  <c r="R345"/>
  <c r="M346"/>
  <c r="O346"/>
  <c r="P346"/>
  <c r="R346"/>
  <c r="M348"/>
  <c r="O348"/>
  <c r="P348"/>
  <c r="R348"/>
  <c r="M349"/>
  <c r="O349"/>
  <c r="P349"/>
  <c r="R349"/>
  <c r="M350"/>
  <c r="O350"/>
  <c r="P350"/>
  <c r="R350"/>
  <c r="M351"/>
  <c r="O351"/>
  <c r="P351"/>
  <c r="R351"/>
  <c r="M354"/>
  <c r="O354"/>
  <c r="P354"/>
  <c r="R354"/>
  <c r="M358"/>
  <c r="O358"/>
  <c r="P358"/>
  <c r="R358"/>
  <c r="M361"/>
  <c r="O361"/>
  <c r="P361"/>
  <c r="R361"/>
  <c r="M363"/>
  <c r="O363"/>
  <c r="P363"/>
  <c r="R363"/>
  <c r="M365"/>
  <c r="O365"/>
  <c r="P365"/>
  <c r="R365"/>
  <c r="M366"/>
  <c r="O366"/>
  <c r="P366"/>
  <c r="R366"/>
  <c r="M367"/>
  <c r="O367"/>
  <c r="P367"/>
  <c r="R367"/>
  <c r="M368"/>
  <c r="O368"/>
  <c r="P368"/>
  <c r="R368"/>
  <c r="M369"/>
  <c r="O369"/>
  <c r="P369"/>
  <c r="R369"/>
  <c r="M370"/>
  <c r="O370"/>
  <c r="P370"/>
  <c r="R370"/>
  <c r="M371"/>
  <c r="O371"/>
  <c r="P371"/>
  <c r="R371"/>
  <c r="M372"/>
  <c r="O372"/>
  <c r="P372"/>
  <c r="R372"/>
  <c r="M373"/>
  <c r="O373"/>
  <c r="P373"/>
  <c r="R373"/>
  <c r="M375"/>
  <c r="O375"/>
  <c r="P375"/>
  <c r="R375"/>
  <c r="M377"/>
  <c r="O377"/>
  <c r="P377"/>
  <c r="R377"/>
  <c r="M382"/>
  <c r="O382"/>
  <c r="P382"/>
  <c r="R382"/>
  <c r="R383"/>
  <c r="R1"/>
  <c r="M3"/>
  <c r="O3"/>
  <c r="Q3"/>
  <c r="M4"/>
  <c r="O4"/>
  <c r="Q4"/>
  <c r="M5"/>
  <c r="O5"/>
  <c r="Q5"/>
  <c r="Q6"/>
  <c r="M7"/>
  <c r="O7"/>
  <c r="Q7"/>
  <c r="M8"/>
  <c r="O8"/>
  <c r="Q8"/>
  <c r="Q9"/>
  <c r="M10"/>
  <c r="O10"/>
  <c r="Q10"/>
  <c r="M11"/>
  <c r="O11"/>
  <c r="Q11"/>
  <c r="M12"/>
  <c r="O12"/>
  <c r="Q12"/>
  <c r="Q13"/>
  <c r="M14"/>
  <c r="O14"/>
  <c r="Q14"/>
  <c r="M15"/>
  <c r="O15"/>
  <c r="Q15"/>
  <c r="M16"/>
  <c r="O16"/>
  <c r="Q16"/>
  <c r="Q17"/>
  <c r="M18"/>
  <c r="O18"/>
  <c r="Q18"/>
  <c r="M19"/>
  <c r="O19"/>
  <c r="Q19"/>
  <c r="M20"/>
  <c r="O20"/>
  <c r="Q20"/>
  <c r="M21"/>
  <c r="O21"/>
  <c r="Q21"/>
  <c r="Q22"/>
  <c r="M23"/>
  <c r="O23"/>
  <c r="Q23"/>
  <c r="M24"/>
  <c r="O24"/>
  <c r="Q24"/>
  <c r="M25"/>
  <c r="O25"/>
  <c r="Q25"/>
  <c r="M26"/>
  <c r="O26"/>
  <c r="Q26"/>
  <c r="M27"/>
  <c r="O27"/>
  <c r="Q27"/>
  <c r="Q28"/>
  <c r="Q29"/>
  <c r="M30"/>
  <c r="O30"/>
  <c r="Q30"/>
  <c r="M31"/>
  <c r="O31"/>
  <c r="Q31"/>
  <c r="M32"/>
  <c r="O32"/>
  <c r="Q32"/>
  <c r="M33"/>
  <c r="O33"/>
  <c r="Q33"/>
  <c r="Q34"/>
  <c r="M35"/>
  <c r="O35"/>
  <c r="Q35"/>
  <c r="Q36"/>
  <c r="Q37"/>
  <c r="Q38"/>
  <c r="M39"/>
  <c r="O39"/>
  <c r="Q39"/>
  <c r="N40"/>
  <c r="M40"/>
  <c r="O40"/>
  <c r="Q40"/>
  <c r="N41"/>
  <c r="M41"/>
  <c r="O41"/>
  <c r="Q41"/>
  <c r="N42"/>
  <c r="M42"/>
  <c r="O42"/>
  <c r="Q42"/>
  <c r="N43"/>
  <c r="M43"/>
  <c r="O43"/>
  <c r="Q43"/>
  <c r="N44"/>
  <c r="M44"/>
  <c r="O44"/>
  <c r="Q44"/>
  <c r="N45"/>
  <c r="Q45"/>
  <c r="N46"/>
  <c r="Q46"/>
  <c r="N47"/>
  <c r="M47"/>
  <c r="O47"/>
  <c r="Q47"/>
  <c r="N48"/>
  <c r="Q48"/>
  <c r="N49"/>
  <c r="Q49"/>
  <c r="N50"/>
  <c r="M50"/>
  <c r="O50"/>
  <c r="Q50"/>
  <c r="N51"/>
  <c r="Q51"/>
  <c r="N52"/>
  <c r="M52"/>
  <c r="O52"/>
  <c r="Q52"/>
  <c r="N53"/>
  <c r="M53"/>
  <c r="O53"/>
  <c r="Q53"/>
  <c r="N54"/>
  <c r="M54"/>
  <c r="O54"/>
  <c r="Q54"/>
  <c r="N55"/>
  <c r="Q55"/>
  <c r="N56"/>
  <c r="M56"/>
  <c r="O56"/>
  <c r="Q56"/>
  <c r="N57"/>
  <c r="M57"/>
  <c r="O57"/>
  <c r="Q57"/>
  <c r="N58"/>
  <c r="M58"/>
  <c r="O58"/>
  <c r="Q58"/>
  <c r="N59"/>
  <c r="M59"/>
  <c r="O59"/>
  <c r="Q59"/>
  <c r="N60"/>
  <c r="M60"/>
  <c r="O60"/>
  <c r="Q60"/>
  <c r="N61"/>
  <c r="M61"/>
  <c r="O61"/>
  <c r="Q61"/>
  <c r="N62"/>
  <c r="Q62"/>
  <c r="N63"/>
  <c r="Q63"/>
  <c r="N64"/>
  <c r="Q64"/>
  <c r="N65"/>
  <c r="Q65"/>
  <c r="N66"/>
  <c r="Q66"/>
  <c r="N67"/>
  <c r="Q67"/>
  <c r="N68"/>
  <c r="Q68"/>
  <c r="N69"/>
  <c r="Q69"/>
  <c r="N70"/>
  <c r="Q70"/>
  <c r="N71"/>
  <c r="Q71"/>
  <c r="N72"/>
  <c r="Q72"/>
  <c r="N73"/>
  <c r="Q73"/>
  <c r="N74"/>
  <c r="Q74"/>
  <c r="N75"/>
  <c r="Q75"/>
  <c r="N76"/>
  <c r="Q76"/>
  <c r="N77"/>
  <c r="Q77"/>
  <c r="N78"/>
  <c r="M78"/>
  <c r="O78"/>
  <c r="Q78"/>
  <c r="N79"/>
  <c r="Q79"/>
  <c r="N80"/>
  <c r="M80"/>
  <c r="O80"/>
  <c r="Q80"/>
  <c r="N81"/>
  <c r="Q81"/>
  <c r="N82"/>
  <c r="Q82"/>
  <c r="N83"/>
  <c r="Q83"/>
  <c r="N84"/>
  <c r="M84"/>
  <c r="O84"/>
  <c r="Q84"/>
  <c r="N85"/>
  <c r="Q85"/>
  <c r="N86"/>
  <c r="Q86"/>
  <c r="N87"/>
  <c r="M87"/>
  <c r="O87"/>
  <c r="Q87"/>
  <c r="N88"/>
  <c r="M88"/>
  <c r="O88"/>
  <c r="Q88"/>
  <c r="N89"/>
  <c r="M89"/>
  <c r="O89"/>
  <c r="Q89"/>
  <c r="N90"/>
  <c r="Q90"/>
  <c r="N91"/>
  <c r="M91"/>
  <c r="O91"/>
  <c r="Q91"/>
  <c r="N92"/>
  <c r="M92"/>
  <c r="O92"/>
  <c r="Q92"/>
  <c r="N93"/>
  <c r="M93"/>
  <c r="O93"/>
  <c r="Q93"/>
  <c r="N94"/>
  <c r="M94"/>
  <c r="O94"/>
  <c r="Q94"/>
  <c r="N95"/>
  <c r="M95"/>
  <c r="O95"/>
  <c r="Q95"/>
  <c r="N96"/>
  <c r="M96"/>
  <c r="O96"/>
  <c r="Q96"/>
  <c r="N97"/>
  <c r="Q97"/>
  <c r="N98"/>
  <c r="M98"/>
  <c r="O98"/>
  <c r="Q98"/>
  <c r="N99"/>
  <c r="Q99"/>
  <c r="N100"/>
  <c r="M100"/>
  <c r="O100"/>
  <c r="Q100"/>
  <c r="N101"/>
  <c r="M101"/>
  <c r="O101"/>
  <c r="Q101"/>
  <c r="N102"/>
  <c r="M102"/>
  <c r="O102"/>
  <c r="Q102"/>
  <c r="N103"/>
  <c r="M103"/>
  <c r="O103"/>
  <c r="Q103"/>
  <c r="N104"/>
  <c r="Q104"/>
  <c r="N105"/>
  <c r="Q105"/>
  <c r="N106"/>
  <c r="Q106"/>
  <c r="N107"/>
  <c r="M107"/>
  <c r="O107"/>
  <c r="Q107"/>
  <c r="N108"/>
  <c r="M108"/>
  <c r="O108"/>
  <c r="Q108"/>
  <c r="N109"/>
  <c r="M109"/>
  <c r="O109"/>
  <c r="Q109"/>
  <c r="N110"/>
  <c r="M110"/>
  <c r="O110"/>
  <c r="Q110"/>
  <c r="N111"/>
  <c r="M111"/>
  <c r="O111"/>
  <c r="Q111"/>
  <c r="N112"/>
  <c r="Q112"/>
  <c r="N113"/>
  <c r="M113"/>
  <c r="O113"/>
  <c r="Q113"/>
  <c r="N114"/>
  <c r="M114"/>
  <c r="O114"/>
  <c r="Q114"/>
  <c r="N115"/>
  <c r="Q115"/>
  <c r="N116"/>
  <c r="Q116"/>
  <c r="N117"/>
  <c r="Q117"/>
  <c r="N118"/>
  <c r="M118"/>
  <c r="O118"/>
  <c r="Q118"/>
  <c r="N119"/>
  <c r="M119"/>
  <c r="O119"/>
  <c r="Q119"/>
  <c r="N120"/>
  <c r="Q120"/>
  <c r="N121"/>
  <c r="Q121"/>
  <c r="N122"/>
  <c r="M122"/>
  <c r="O122"/>
  <c r="Q122"/>
  <c r="N123"/>
  <c r="M123"/>
  <c r="O123"/>
  <c r="Q123"/>
  <c r="N124"/>
  <c r="Q124"/>
  <c r="N125"/>
  <c r="Q125"/>
  <c r="N126"/>
  <c r="Q126"/>
  <c r="N127"/>
  <c r="Q127"/>
  <c r="N128"/>
  <c r="Q128"/>
  <c r="N129"/>
  <c r="Q129"/>
  <c r="N130"/>
  <c r="M130"/>
  <c r="O130"/>
  <c r="Q130"/>
  <c r="N131"/>
  <c r="M131"/>
  <c r="O131"/>
  <c r="Q131"/>
  <c r="N132"/>
  <c r="Q132"/>
  <c r="N133"/>
  <c r="Q133"/>
  <c r="N134"/>
  <c r="Q134"/>
  <c r="N135"/>
  <c r="Q135"/>
  <c r="N136"/>
  <c r="Q136"/>
  <c r="N137"/>
  <c r="Q137"/>
  <c r="N138"/>
  <c r="M138"/>
  <c r="O138"/>
  <c r="Q138"/>
  <c r="N139"/>
  <c r="Q139"/>
  <c r="N140"/>
  <c r="M140"/>
  <c r="O140"/>
  <c r="Q140"/>
  <c r="N141"/>
  <c r="Q141"/>
  <c r="N142"/>
  <c r="M142"/>
  <c r="O142"/>
  <c r="Q142"/>
  <c r="N143"/>
  <c r="Q143"/>
  <c r="N144"/>
  <c r="M144"/>
  <c r="O144"/>
  <c r="Q144"/>
  <c r="N145"/>
  <c r="M145"/>
  <c r="O145"/>
  <c r="Q145"/>
  <c r="N146"/>
  <c r="M146"/>
  <c r="O146"/>
  <c r="Q146"/>
  <c r="N147"/>
  <c r="M147"/>
  <c r="O147"/>
  <c r="Q147"/>
  <c r="N148"/>
  <c r="M148"/>
  <c r="O148"/>
  <c r="Q148"/>
  <c r="N149"/>
  <c r="M149"/>
  <c r="O149"/>
  <c r="Q149"/>
  <c r="N150"/>
  <c r="M150"/>
  <c r="O150"/>
  <c r="Q150"/>
  <c r="N151"/>
  <c r="M151"/>
  <c r="O151"/>
  <c r="Q151"/>
  <c r="N152"/>
  <c r="Q152"/>
  <c r="N153"/>
  <c r="Q153"/>
  <c r="N154"/>
  <c r="M154"/>
  <c r="O154"/>
  <c r="Q154"/>
  <c r="N155"/>
  <c r="M155"/>
  <c r="O155"/>
  <c r="Q155"/>
  <c r="N156"/>
  <c r="M156"/>
  <c r="O156"/>
  <c r="Q156"/>
  <c r="N157"/>
  <c r="Q157"/>
  <c r="N158"/>
  <c r="Q158"/>
  <c r="N159"/>
  <c r="M159"/>
  <c r="O159"/>
  <c r="Q159"/>
  <c r="N160"/>
  <c r="Q160"/>
  <c r="N161"/>
  <c r="Q161"/>
  <c r="N162"/>
  <c r="M162"/>
  <c r="O162"/>
  <c r="Q162"/>
  <c r="N163"/>
  <c r="M163"/>
  <c r="O163"/>
  <c r="Q163"/>
  <c r="N164"/>
  <c r="M164"/>
  <c r="O164"/>
  <c r="Q164"/>
  <c r="N165"/>
  <c r="Q165"/>
  <c r="N166"/>
  <c r="Q166"/>
  <c r="N167"/>
  <c r="M167"/>
  <c r="O167"/>
  <c r="Q167"/>
  <c r="N168"/>
  <c r="M168"/>
  <c r="O168"/>
  <c r="Q168"/>
  <c r="N169"/>
  <c r="M169"/>
  <c r="O169"/>
  <c r="Q169"/>
  <c r="N170"/>
  <c r="M170"/>
  <c r="O170"/>
  <c r="Q170"/>
  <c r="N171"/>
  <c r="Q171"/>
  <c r="N172"/>
  <c r="Q172"/>
  <c r="N173"/>
  <c r="Q173"/>
  <c r="N174"/>
  <c r="Q174"/>
  <c r="N175"/>
  <c r="M175"/>
  <c r="O175"/>
  <c r="Q175"/>
  <c r="N176"/>
  <c r="M176"/>
  <c r="O176"/>
  <c r="Q176"/>
  <c r="N177"/>
  <c r="M177"/>
  <c r="O177"/>
  <c r="Q177"/>
  <c r="N178"/>
  <c r="M178"/>
  <c r="O178"/>
  <c r="Q178"/>
  <c r="N179"/>
  <c r="M179"/>
  <c r="O179"/>
  <c r="Q179"/>
  <c r="N180"/>
  <c r="M180"/>
  <c r="O180"/>
  <c r="Q180"/>
  <c r="N181"/>
  <c r="Q181"/>
  <c r="N182"/>
  <c r="Q182"/>
  <c r="N183"/>
  <c r="M183"/>
  <c r="O183"/>
  <c r="Q183"/>
  <c r="N184"/>
  <c r="M184"/>
  <c r="O184"/>
  <c r="Q184"/>
  <c r="N185"/>
  <c r="M185"/>
  <c r="O185"/>
  <c r="Q185"/>
  <c r="N186"/>
  <c r="Q186"/>
  <c r="N187"/>
  <c r="Q187"/>
  <c r="N188"/>
  <c r="Q188"/>
  <c r="N189"/>
  <c r="Q189"/>
  <c r="N190"/>
  <c r="Q190"/>
  <c r="N191"/>
  <c r="M191"/>
  <c r="O191"/>
  <c r="Q191"/>
  <c r="N192"/>
  <c r="Q192"/>
  <c r="N193"/>
  <c r="Q193"/>
  <c r="N194"/>
  <c r="M194"/>
  <c r="O194"/>
  <c r="Q194"/>
  <c r="N195"/>
  <c r="M195"/>
  <c r="O195"/>
  <c r="Q195"/>
  <c r="N196"/>
  <c r="M196"/>
  <c r="O196"/>
  <c r="Q196"/>
  <c r="N197"/>
  <c r="M197"/>
  <c r="O197"/>
  <c r="Q197"/>
  <c r="N198"/>
  <c r="Q198"/>
  <c r="N199"/>
  <c r="M199"/>
  <c r="O199"/>
  <c r="Q199"/>
  <c r="N200"/>
  <c r="Q200"/>
  <c r="N201"/>
  <c r="M201"/>
  <c r="O201"/>
  <c r="Q201"/>
  <c r="N202"/>
  <c r="Q202"/>
  <c r="N203"/>
  <c r="Q203"/>
  <c r="N204"/>
  <c r="M204"/>
  <c r="O204"/>
  <c r="Q204"/>
  <c r="N205"/>
  <c r="Q205"/>
  <c r="N206"/>
  <c r="M206"/>
  <c r="O206"/>
  <c r="Q206"/>
  <c r="N207"/>
  <c r="Q207"/>
  <c r="N208"/>
  <c r="M208"/>
  <c r="O208"/>
  <c r="Q208"/>
  <c r="N209"/>
  <c r="M209"/>
  <c r="O209"/>
  <c r="Q209"/>
  <c r="N210"/>
  <c r="M210"/>
  <c r="O210"/>
  <c r="Q210"/>
  <c r="N211"/>
  <c r="Q211"/>
  <c r="N212"/>
  <c r="Q212"/>
  <c r="N213"/>
  <c r="Q213"/>
  <c r="N214"/>
  <c r="Q214"/>
  <c r="N215"/>
  <c r="Q215"/>
  <c r="N216"/>
  <c r="Q216"/>
  <c r="N217"/>
  <c r="M217"/>
  <c r="O217"/>
  <c r="Q217"/>
  <c r="N218"/>
  <c r="M218"/>
  <c r="O218"/>
  <c r="Q218"/>
  <c r="N219"/>
  <c r="M219"/>
  <c r="O219"/>
  <c r="Q219"/>
  <c r="N220"/>
  <c r="M220"/>
  <c r="O220"/>
  <c r="Q220"/>
  <c r="N221"/>
  <c r="M221"/>
  <c r="O221"/>
  <c r="Q221"/>
  <c r="N222"/>
  <c r="Q222"/>
  <c r="N223"/>
  <c r="M223"/>
  <c r="O223"/>
  <c r="Q223"/>
  <c r="N224"/>
  <c r="M224"/>
  <c r="O224"/>
  <c r="Q224"/>
  <c r="N225"/>
  <c r="M225"/>
  <c r="O225"/>
  <c r="Q225"/>
  <c r="N226"/>
  <c r="Q226"/>
  <c r="N227"/>
  <c r="Q227"/>
  <c r="N228"/>
  <c r="M228"/>
  <c r="O228"/>
  <c r="Q228"/>
  <c r="N229"/>
  <c r="M229"/>
  <c r="O229"/>
  <c r="Q229"/>
  <c r="N230"/>
  <c r="Q230"/>
  <c r="N231"/>
  <c r="M231"/>
  <c r="O231"/>
  <c r="Q231"/>
  <c r="N232"/>
  <c r="Q232"/>
  <c r="N233"/>
  <c r="Q233"/>
  <c r="N234"/>
  <c r="Q234"/>
  <c r="N235"/>
  <c r="M235"/>
  <c r="O235"/>
  <c r="Q235"/>
  <c r="N236"/>
  <c r="M236"/>
  <c r="O236"/>
  <c r="Q236"/>
  <c r="N237"/>
  <c r="Q237"/>
  <c r="N238"/>
  <c r="Q238"/>
  <c r="N239"/>
  <c r="M239"/>
  <c r="O239"/>
  <c r="Q239"/>
  <c r="N240"/>
  <c r="M240"/>
  <c r="O240"/>
  <c r="Q240"/>
  <c r="N241"/>
  <c r="Q241"/>
  <c r="N242"/>
  <c r="M242"/>
  <c r="O242"/>
  <c r="Q242"/>
  <c r="N243"/>
  <c r="M243"/>
  <c r="O243"/>
  <c r="Q243"/>
  <c r="N244"/>
  <c r="M244"/>
  <c r="O244"/>
  <c r="Q244"/>
  <c r="N245"/>
  <c r="Q245"/>
  <c r="N246"/>
  <c r="M246"/>
  <c r="O246"/>
  <c r="Q246"/>
  <c r="N247"/>
  <c r="M247"/>
  <c r="O247"/>
  <c r="Q247"/>
  <c r="N248"/>
  <c r="M248"/>
  <c r="O248"/>
  <c r="Q248"/>
  <c r="N249"/>
  <c r="M249"/>
  <c r="O249"/>
  <c r="Q249"/>
  <c r="N250"/>
  <c r="Q250"/>
  <c r="N251"/>
  <c r="Q251"/>
  <c r="N252"/>
  <c r="M252"/>
  <c r="O252"/>
  <c r="Q252"/>
  <c r="N253"/>
  <c r="M253"/>
  <c r="O253"/>
  <c r="Q253"/>
  <c r="N254"/>
  <c r="M254"/>
  <c r="O254"/>
  <c r="Q254"/>
  <c r="N255"/>
  <c r="Q255"/>
  <c r="N256"/>
  <c r="Q256"/>
  <c r="N257"/>
  <c r="Q257"/>
  <c r="N258"/>
  <c r="Q258"/>
  <c r="N259"/>
  <c r="Q259"/>
  <c r="N260"/>
  <c r="Q260"/>
  <c r="N261"/>
  <c r="Q261"/>
  <c r="N262"/>
  <c r="Q262"/>
  <c r="N263"/>
  <c r="M263"/>
  <c r="O263"/>
  <c r="Q263"/>
  <c r="N264"/>
  <c r="Q264"/>
  <c r="N265"/>
  <c r="Q265"/>
  <c r="N266"/>
  <c r="M266"/>
  <c r="O266"/>
  <c r="Q266"/>
  <c r="N267"/>
  <c r="Q267"/>
  <c r="N268"/>
  <c r="M268"/>
  <c r="O268"/>
  <c r="Q268"/>
  <c r="N269"/>
  <c r="Q269"/>
  <c r="N270"/>
  <c r="Q270"/>
  <c r="N271"/>
  <c r="Q271"/>
  <c r="N272"/>
  <c r="M272"/>
  <c r="O272"/>
  <c r="Q272"/>
  <c r="N273"/>
  <c r="M273"/>
  <c r="O273"/>
  <c r="Q273"/>
  <c r="N274"/>
  <c r="Q274"/>
  <c r="N275"/>
  <c r="M275"/>
  <c r="O275"/>
  <c r="Q275"/>
  <c r="N276"/>
  <c r="Q276"/>
  <c r="N277"/>
  <c r="Q277"/>
  <c r="N278"/>
  <c r="M278"/>
  <c r="O278"/>
  <c r="Q278"/>
  <c r="N279"/>
  <c r="Q279"/>
  <c r="N280"/>
  <c r="Q280"/>
  <c r="N281"/>
  <c r="Q281"/>
  <c r="N282"/>
  <c r="Q282"/>
  <c r="N283"/>
  <c r="Q283"/>
  <c r="N284"/>
  <c r="Q284"/>
  <c r="N285"/>
  <c r="Q285"/>
  <c r="N286"/>
  <c r="Q286"/>
  <c r="N287"/>
  <c r="Q287"/>
  <c r="N288"/>
  <c r="Q288"/>
  <c r="N289"/>
  <c r="Q289"/>
  <c r="N290"/>
  <c r="Q290"/>
  <c r="N291"/>
  <c r="Q291"/>
  <c r="N292"/>
  <c r="Q292"/>
  <c r="N293"/>
  <c r="M293"/>
  <c r="O293"/>
  <c r="Q293"/>
  <c r="N294"/>
  <c r="M294"/>
  <c r="O294"/>
  <c r="Q294"/>
  <c r="N295"/>
  <c r="Q295"/>
  <c r="N296"/>
  <c r="Q296"/>
  <c r="N297"/>
  <c r="Q297"/>
  <c r="N298"/>
  <c r="M298"/>
  <c r="O298"/>
  <c r="Q298"/>
  <c r="N299"/>
  <c r="M299"/>
  <c r="O299"/>
  <c r="Q299"/>
  <c r="N300"/>
  <c r="M300"/>
  <c r="O300"/>
  <c r="Q300"/>
  <c r="N301"/>
  <c r="M301"/>
  <c r="O301"/>
  <c r="Q301"/>
  <c r="N302"/>
  <c r="Q302"/>
  <c r="N303"/>
  <c r="Q303"/>
  <c r="N304"/>
  <c r="Q304"/>
  <c r="N305"/>
  <c r="Q305"/>
  <c r="N306"/>
  <c r="M306"/>
  <c r="O306"/>
  <c r="Q306"/>
  <c r="N307"/>
  <c r="Q307"/>
  <c r="N308"/>
  <c r="Q308"/>
  <c r="N309"/>
  <c r="Q309"/>
  <c r="N310"/>
  <c r="M310"/>
  <c r="O310"/>
  <c r="Q310"/>
  <c r="N311"/>
  <c r="Q311"/>
  <c r="N312"/>
  <c r="Q312"/>
  <c r="N313"/>
  <c r="Q313"/>
  <c r="N314"/>
  <c r="Q314"/>
  <c r="N315"/>
  <c r="M315"/>
  <c r="O315"/>
  <c r="Q315"/>
  <c r="N316"/>
  <c r="Q316"/>
  <c r="N317"/>
  <c r="Q317"/>
  <c r="N318"/>
  <c r="M318"/>
  <c r="O318"/>
  <c r="Q318"/>
  <c r="N319"/>
  <c r="Q319"/>
  <c r="N320"/>
  <c r="M320"/>
  <c r="O320"/>
  <c r="Q320"/>
  <c r="N321"/>
  <c r="Q321"/>
  <c r="N322"/>
  <c r="Q322"/>
  <c r="N323"/>
  <c r="M323"/>
  <c r="O323"/>
  <c r="Q323"/>
  <c r="N324"/>
  <c r="Q324"/>
  <c r="N325"/>
  <c r="M325"/>
  <c r="O325"/>
  <c r="Q325"/>
  <c r="N326"/>
  <c r="Q326"/>
  <c r="N327"/>
  <c r="Q327"/>
  <c r="N328"/>
  <c r="M328"/>
  <c r="O328"/>
  <c r="Q328"/>
  <c r="N329"/>
  <c r="M329"/>
  <c r="O329"/>
  <c r="Q329"/>
  <c r="N330"/>
  <c r="M330"/>
  <c r="O330"/>
  <c r="Q330"/>
  <c r="N331"/>
  <c r="M331"/>
  <c r="O331"/>
  <c r="Q331"/>
  <c r="N332"/>
  <c r="M332"/>
  <c r="O332"/>
  <c r="Q332"/>
  <c r="N333"/>
  <c r="Q333"/>
  <c r="N334"/>
  <c r="Q334"/>
  <c r="N335"/>
  <c r="Q335"/>
  <c r="N336"/>
  <c r="Q336"/>
  <c r="N337"/>
  <c r="M337"/>
  <c r="O337"/>
  <c r="Q337"/>
  <c r="N338"/>
  <c r="Q338"/>
  <c r="N339"/>
  <c r="M339"/>
  <c r="O339"/>
  <c r="Q339"/>
  <c r="N340"/>
  <c r="Q340"/>
  <c r="N341"/>
  <c r="Q341"/>
  <c r="N342"/>
  <c r="Q342"/>
  <c r="N343"/>
  <c r="Q343"/>
  <c r="N344"/>
  <c r="M344"/>
  <c r="O344"/>
  <c r="Q344"/>
  <c r="N345"/>
  <c r="Q345"/>
  <c r="N346"/>
  <c r="Q346"/>
  <c r="N347"/>
  <c r="M347"/>
  <c r="O347"/>
  <c r="Q347"/>
  <c r="N348"/>
  <c r="Q348"/>
  <c r="N349"/>
  <c r="Q349"/>
  <c r="N350"/>
  <c r="Q350"/>
  <c r="N351"/>
  <c r="Q351"/>
  <c r="N352"/>
  <c r="M352"/>
  <c r="O352"/>
  <c r="Q352"/>
  <c r="N353"/>
  <c r="M353"/>
  <c r="O353"/>
  <c r="Q353"/>
  <c r="N354"/>
  <c r="Q354"/>
  <c r="N355"/>
  <c r="M355"/>
  <c r="O355"/>
  <c r="Q355"/>
  <c r="N356"/>
  <c r="M356"/>
  <c r="O356"/>
  <c r="Q356"/>
  <c r="N357"/>
  <c r="M357"/>
  <c r="O357"/>
  <c r="Q357"/>
  <c r="N358"/>
  <c r="Q358"/>
  <c r="N359"/>
  <c r="M359"/>
  <c r="O359"/>
  <c r="Q359"/>
  <c r="N360"/>
  <c r="M360"/>
  <c r="O360"/>
  <c r="Q360"/>
  <c r="N361"/>
  <c r="Q361"/>
  <c r="N362"/>
  <c r="M362"/>
  <c r="O362"/>
  <c r="Q362"/>
  <c r="N363"/>
  <c r="Q363"/>
  <c r="N364"/>
  <c r="M364"/>
  <c r="O364"/>
  <c r="Q364"/>
  <c r="N365"/>
  <c r="Q365"/>
  <c r="N366"/>
  <c r="Q366"/>
  <c r="N367"/>
  <c r="Q367"/>
  <c r="N368"/>
  <c r="Q368"/>
  <c r="N369"/>
  <c r="Q369"/>
  <c r="N370"/>
  <c r="Q370"/>
  <c r="N371"/>
  <c r="Q371"/>
  <c r="N372"/>
  <c r="Q372"/>
  <c r="N373"/>
  <c r="Q373"/>
  <c r="N374"/>
  <c r="M374"/>
  <c r="O374"/>
  <c r="Q374"/>
  <c r="Q1"/>
  <c r="P3"/>
  <c r="P4"/>
  <c r="P5"/>
  <c r="P7"/>
  <c r="P8"/>
  <c r="P10"/>
  <c r="P11"/>
  <c r="P12"/>
  <c r="P14"/>
  <c r="P15"/>
  <c r="P16"/>
  <c r="P18"/>
  <c r="P19"/>
  <c r="P20"/>
  <c r="P21"/>
  <c r="P23"/>
  <c r="P24"/>
  <c r="P25"/>
  <c r="P26"/>
  <c r="P27"/>
  <c r="P30"/>
  <c r="P31"/>
  <c r="P32"/>
  <c r="P33"/>
  <c r="P35"/>
  <c r="P39"/>
  <c r="P40"/>
  <c r="P41"/>
  <c r="P42"/>
  <c r="P43"/>
  <c r="P44"/>
  <c r="P47"/>
  <c r="P50"/>
  <c r="P52"/>
  <c r="P53"/>
  <c r="P54"/>
  <c r="P56"/>
  <c r="P57"/>
  <c r="P58"/>
  <c r="P59"/>
  <c r="P60"/>
  <c r="P61"/>
  <c r="P78"/>
  <c r="P80"/>
  <c r="P84"/>
  <c r="P87"/>
  <c r="P88"/>
  <c r="P89"/>
  <c r="P91"/>
  <c r="P92"/>
  <c r="P93"/>
  <c r="P94"/>
  <c r="P95"/>
  <c r="P96"/>
  <c r="P98"/>
  <c r="P100"/>
  <c r="P101"/>
  <c r="P102"/>
  <c r="P103"/>
  <c r="P107"/>
  <c r="P108"/>
  <c r="P109"/>
  <c r="P110"/>
  <c r="P111"/>
  <c r="P113"/>
  <c r="P114"/>
  <c r="P118"/>
  <c r="P119"/>
  <c r="P122"/>
  <c r="P123"/>
  <c r="P130"/>
  <c r="P131"/>
  <c r="P138"/>
  <c r="P140"/>
  <c r="P142"/>
  <c r="P144"/>
  <c r="P145"/>
  <c r="P146"/>
  <c r="P147"/>
  <c r="P148"/>
  <c r="P149"/>
  <c r="P150"/>
  <c r="P151"/>
  <c r="P154"/>
  <c r="P155"/>
  <c r="P156"/>
  <c r="P159"/>
  <c r="P162"/>
  <c r="P163"/>
  <c r="P164"/>
  <c r="P167"/>
  <c r="P168"/>
  <c r="P169"/>
  <c r="P170"/>
  <c r="P175"/>
  <c r="P176"/>
  <c r="P177"/>
  <c r="P178"/>
  <c r="P179"/>
  <c r="P180"/>
  <c r="P183"/>
  <c r="P184"/>
  <c r="P185"/>
  <c r="P191"/>
  <c r="P194"/>
  <c r="P195"/>
  <c r="P196"/>
  <c r="P197"/>
  <c r="P199"/>
  <c r="P201"/>
  <c r="P204"/>
  <c r="P206"/>
  <c r="P208"/>
  <c r="P209"/>
  <c r="P210"/>
  <c r="P217"/>
  <c r="P218"/>
  <c r="P219"/>
  <c r="P220"/>
  <c r="P221"/>
  <c r="P223"/>
  <c r="P224"/>
  <c r="P225"/>
  <c r="P228"/>
  <c r="P229"/>
  <c r="P231"/>
  <c r="P235"/>
  <c r="P236"/>
  <c r="P239"/>
  <c r="P240"/>
  <c r="P242"/>
  <c r="P243"/>
  <c r="P244"/>
  <c r="P246"/>
  <c r="P247"/>
  <c r="P248"/>
  <c r="P249"/>
  <c r="P252"/>
  <c r="P253"/>
  <c r="P254"/>
  <c r="P263"/>
  <c r="P266"/>
  <c r="P268"/>
  <c r="P272"/>
  <c r="P273"/>
  <c r="P275"/>
  <c r="P278"/>
  <c r="P293"/>
  <c r="P294"/>
  <c r="P298"/>
  <c r="P299"/>
  <c r="P300"/>
  <c r="P301"/>
  <c r="P306"/>
  <c r="P310"/>
  <c r="P315"/>
  <c r="P318"/>
  <c r="P320"/>
  <c r="P323"/>
  <c r="P325"/>
  <c r="P328"/>
  <c r="P329"/>
  <c r="P330"/>
  <c r="P331"/>
  <c r="P332"/>
  <c r="P337"/>
  <c r="P339"/>
  <c r="P344"/>
  <c r="P347"/>
  <c r="P352"/>
  <c r="P353"/>
  <c r="P355"/>
  <c r="P356"/>
  <c r="P357"/>
  <c r="P359"/>
  <c r="P360"/>
  <c r="P362"/>
  <c r="P364"/>
  <c r="P374"/>
  <c r="M376"/>
  <c r="O376"/>
  <c r="P376"/>
  <c r="M378"/>
  <c r="O378"/>
  <c r="P378"/>
  <c r="M379"/>
  <c r="O379"/>
  <c r="P379"/>
  <c r="M380"/>
  <c r="O380"/>
  <c r="P380"/>
  <c r="M381"/>
  <c r="O381"/>
  <c r="P381"/>
  <c r="P1"/>
  <c r="O1"/>
  <c r="N375"/>
  <c r="N376"/>
  <c r="N377"/>
  <c r="N378"/>
  <c r="N379"/>
  <c r="N380"/>
  <c r="N381"/>
  <c r="N382"/>
  <c r="N1"/>
  <c r="M1"/>
  <c r="K164"/>
  <c r="K179"/>
  <c r="K208"/>
  <c r="K214"/>
  <c r="K215"/>
  <c r="K225"/>
  <c r="K233"/>
  <c r="K243"/>
  <c r="K244"/>
  <c r="K254"/>
  <c r="K266"/>
  <c r="K298"/>
  <c r="K317"/>
  <c r="K1"/>
  <c r="J1"/>
  <c r="A380"/>
  <c r="A381"/>
  <c r="A382"/>
  <c r="A355"/>
  <c r="A356"/>
  <c r="A357"/>
  <c r="A358"/>
  <c r="A359"/>
  <c r="A360"/>
  <c r="A361"/>
  <c r="A363"/>
  <c r="A365"/>
  <c r="A366"/>
  <c r="A367"/>
  <c r="A368"/>
  <c r="A369"/>
  <c r="A370"/>
  <c r="A371"/>
  <c r="A372"/>
  <c r="A373"/>
  <c r="A374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3"/>
  <c r="A323"/>
  <c r="A324"/>
  <c r="A325"/>
  <c r="A326"/>
  <c r="A207"/>
  <c r="A208"/>
  <c r="A209"/>
  <c r="A210"/>
  <c r="A211"/>
  <c r="A213"/>
  <c r="A214"/>
  <c r="A215"/>
  <c r="A217"/>
  <c r="A218"/>
  <c r="A219"/>
  <c r="A220"/>
  <c r="A221"/>
  <c r="A222"/>
  <c r="A223"/>
  <c r="A224"/>
  <c r="A225"/>
  <c r="A228"/>
  <c r="A229"/>
  <c r="A230"/>
  <c r="A231"/>
  <c r="A232"/>
  <c r="A233"/>
  <c r="A234"/>
  <c r="A235"/>
  <c r="A236"/>
  <c r="A237"/>
  <c r="A238"/>
  <c r="A239"/>
  <c r="A241"/>
  <c r="A242"/>
  <c r="A243"/>
  <c r="A244"/>
  <c r="A245"/>
  <c r="A246"/>
  <c r="A247"/>
  <c r="A248"/>
  <c r="A249"/>
  <c r="A250"/>
  <c r="A251"/>
  <c r="A252"/>
  <c r="A253"/>
  <c r="A254"/>
  <c r="A256"/>
  <c r="A257"/>
  <c r="A258"/>
  <c r="A259"/>
  <c r="A260"/>
  <c r="A261"/>
  <c r="A262"/>
  <c r="A263"/>
  <c r="A264"/>
  <c r="A266"/>
  <c r="A267"/>
  <c r="A268"/>
  <c r="A269"/>
  <c r="A270"/>
  <c r="A271"/>
  <c r="A272"/>
  <c r="A273"/>
  <c r="A276"/>
  <c r="A277"/>
  <c r="A278"/>
  <c r="A279"/>
  <c r="A281"/>
  <c r="A282"/>
  <c r="A283"/>
  <c r="A284"/>
  <c r="A285"/>
  <c r="A286"/>
  <c r="A287"/>
  <c r="A288"/>
  <c r="A289"/>
  <c r="A290"/>
  <c r="A291"/>
  <c r="A292"/>
  <c r="A294"/>
  <c r="A295"/>
  <c r="A296"/>
  <c r="A297"/>
  <c r="A298"/>
  <c r="A299"/>
  <c r="A300"/>
  <c r="A303"/>
  <c r="A304"/>
  <c r="A305"/>
  <c r="A306"/>
  <c r="A308"/>
  <c r="A309"/>
  <c r="A310"/>
  <c r="A311"/>
  <c r="A312"/>
  <c r="A313"/>
  <c r="A314"/>
  <c r="A315"/>
  <c r="A316"/>
  <c r="A317"/>
  <c r="A318"/>
  <c r="A320"/>
  <c r="A321"/>
  <c r="A200"/>
  <c r="A201"/>
  <c r="A202"/>
  <c r="A203"/>
  <c r="A204"/>
  <c r="A205"/>
  <c r="A121"/>
  <c r="A122"/>
  <c r="A123"/>
  <c r="A124"/>
  <c r="A126"/>
  <c r="A127"/>
  <c r="A129"/>
  <c r="A130"/>
  <c r="A131"/>
  <c r="A132"/>
  <c r="A133"/>
  <c r="A134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8"/>
  <c r="A114"/>
  <c r="A115"/>
  <c r="A116"/>
  <c r="A117"/>
  <c r="A118"/>
  <c r="A119"/>
  <c r="O159" i="7"/>
  <c r="N159"/>
  <c r="P159"/>
  <c r="R159"/>
  <c r="Q159"/>
  <c r="O158"/>
  <c r="N158"/>
  <c r="P158"/>
  <c r="R158"/>
  <c r="Q158"/>
  <c r="O157"/>
  <c r="N157"/>
  <c r="P157"/>
  <c r="R157"/>
  <c r="Q157"/>
  <c r="O156"/>
  <c r="N156"/>
  <c r="P156"/>
  <c r="R156"/>
  <c r="Q156"/>
  <c r="O155"/>
  <c r="N155"/>
  <c r="P155"/>
  <c r="R155"/>
  <c r="Q155"/>
  <c r="O154"/>
  <c r="N154"/>
  <c r="P154"/>
  <c r="R154"/>
  <c r="Q154"/>
  <c r="O153"/>
  <c r="N153"/>
  <c r="P153"/>
  <c r="R153"/>
  <c r="Q153"/>
  <c r="O152"/>
  <c r="N152"/>
  <c r="P152"/>
  <c r="R152"/>
  <c r="Q152"/>
  <c r="O151"/>
  <c r="N151"/>
  <c r="P151"/>
  <c r="R151"/>
  <c r="Q151"/>
  <c r="O150"/>
  <c r="N150"/>
  <c r="P150"/>
  <c r="R150"/>
  <c r="Q150"/>
  <c r="O149"/>
  <c r="N149"/>
  <c r="P149"/>
  <c r="R149"/>
  <c r="Q149"/>
  <c r="O148"/>
  <c r="N148"/>
  <c r="P148"/>
  <c r="R148"/>
  <c r="Q148"/>
  <c r="O147"/>
  <c r="N147"/>
  <c r="P147"/>
  <c r="R147"/>
  <c r="Q147"/>
  <c r="O146"/>
  <c r="N146"/>
  <c r="P146"/>
  <c r="R146"/>
  <c r="Q146"/>
  <c r="O145"/>
  <c r="N145"/>
  <c r="P145"/>
  <c r="R145"/>
  <c r="Q145"/>
  <c r="O144"/>
  <c r="N144"/>
  <c r="P144"/>
  <c r="R144"/>
  <c r="Q144"/>
  <c r="O143"/>
  <c r="N143"/>
  <c r="P143"/>
  <c r="R143"/>
  <c r="Q143"/>
  <c r="O142"/>
  <c r="N142"/>
  <c r="P142"/>
  <c r="R142"/>
  <c r="Q142"/>
  <c r="O141"/>
  <c r="N141"/>
  <c r="P141"/>
  <c r="R141"/>
  <c r="Q141"/>
  <c r="O140"/>
  <c r="N140"/>
  <c r="P140"/>
  <c r="R140"/>
  <c r="Q140"/>
  <c r="O139"/>
  <c r="N139"/>
  <c r="P139"/>
  <c r="R139"/>
  <c r="Q139"/>
  <c r="O138"/>
  <c r="N138"/>
  <c r="P138"/>
  <c r="R138"/>
  <c r="Q138"/>
  <c r="O137"/>
  <c r="N137"/>
  <c r="P137"/>
  <c r="R137"/>
  <c r="Q137"/>
  <c r="O136"/>
  <c r="N136"/>
  <c r="P136"/>
  <c r="R136"/>
  <c r="Q136"/>
  <c r="O135"/>
  <c r="N135"/>
  <c r="P135"/>
  <c r="R135"/>
  <c r="Q135"/>
  <c r="O134"/>
  <c r="N134"/>
  <c r="P134"/>
  <c r="R134"/>
  <c r="Q134"/>
  <c r="O133"/>
  <c r="N133"/>
  <c r="P133"/>
  <c r="R133"/>
  <c r="Q133"/>
  <c r="O132"/>
  <c r="N132"/>
  <c r="P132"/>
  <c r="R132"/>
  <c r="Q132"/>
  <c r="O131"/>
  <c r="N131"/>
  <c r="P131"/>
  <c r="R131"/>
  <c r="Q131"/>
  <c r="O130"/>
  <c r="N130"/>
  <c r="P130"/>
  <c r="R130"/>
  <c r="Q130"/>
  <c r="O129"/>
  <c r="N129"/>
  <c r="P129"/>
  <c r="R129"/>
  <c r="Q129"/>
  <c r="O128"/>
  <c r="N128"/>
  <c r="P128"/>
  <c r="R128"/>
  <c r="Q128"/>
  <c r="O127"/>
  <c r="N127"/>
  <c r="P127"/>
  <c r="R127"/>
  <c r="Q127"/>
  <c r="O126"/>
  <c r="N126"/>
  <c r="P126"/>
  <c r="R126"/>
  <c r="Q126"/>
  <c r="O125"/>
  <c r="N125"/>
  <c r="P125"/>
  <c r="R125"/>
  <c r="Q125"/>
  <c r="O124"/>
  <c r="N124"/>
  <c r="P124"/>
  <c r="R124"/>
  <c r="Q124"/>
  <c r="O123"/>
  <c r="N123"/>
  <c r="P123"/>
  <c r="R123"/>
  <c r="Q123"/>
  <c r="O122"/>
  <c r="N122"/>
  <c r="P122"/>
  <c r="R122"/>
  <c r="Q122"/>
  <c r="O121"/>
  <c r="N121"/>
  <c r="P121"/>
  <c r="R121"/>
  <c r="Q121"/>
  <c r="O120"/>
  <c r="N120"/>
  <c r="P120"/>
  <c r="R120"/>
  <c r="Q120"/>
  <c r="O119"/>
  <c r="N119"/>
  <c r="P119"/>
  <c r="R119"/>
  <c r="Q119"/>
  <c r="O118"/>
  <c r="N118"/>
  <c r="P118"/>
  <c r="R118"/>
  <c r="Q118"/>
  <c r="O117"/>
  <c r="N117"/>
  <c r="P117"/>
  <c r="R117"/>
  <c r="Q117"/>
  <c r="O116"/>
  <c r="N116"/>
  <c r="P116"/>
  <c r="R116"/>
  <c r="Q116"/>
  <c r="O115"/>
  <c r="N115"/>
  <c r="P115"/>
  <c r="R115"/>
  <c r="Q115"/>
  <c r="O114"/>
  <c r="N114"/>
  <c r="P114"/>
  <c r="R114"/>
  <c r="Q114"/>
  <c r="O113"/>
  <c r="N113"/>
  <c r="P113"/>
  <c r="R113"/>
  <c r="Q113"/>
  <c r="O112"/>
  <c r="N112"/>
  <c r="P112"/>
  <c r="R112"/>
  <c r="Q112"/>
  <c r="O111"/>
  <c r="N111"/>
  <c r="P111"/>
  <c r="R111"/>
  <c r="Q111"/>
  <c r="O110"/>
  <c r="N110"/>
  <c r="P110"/>
  <c r="R110"/>
  <c r="Q110"/>
  <c r="O109"/>
  <c r="N109"/>
  <c r="P109"/>
  <c r="R109"/>
  <c r="Q109"/>
  <c r="O108"/>
  <c r="N108"/>
  <c r="P108"/>
  <c r="R108"/>
  <c r="Q108"/>
  <c r="O107"/>
  <c r="N107"/>
  <c r="P107"/>
  <c r="R107"/>
  <c r="Q107"/>
  <c r="O106"/>
  <c r="N106"/>
  <c r="P106"/>
  <c r="R106"/>
  <c r="Q106"/>
  <c r="O105"/>
  <c r="N105"/>
  <c r="P105"/>
  <c r="R105"/>
  <c r="Q105"/>
  <c r="O104"/>
  <c r="N104"/>
  <c r="P104"/>
  <c r="R104"/>
  <c r="Q104"/>
  <c r="O103"/>
  <c r="N103"/>
  <c r="P103"/>
  <c r="R103"/>
  <c r="Q103"/>
  <c r="O102"/>
  <c r="N102"/>
  <c r="P102"/>
  <c r="R102"/>
  <c r="Q102"/>
  <c r="O101"/>
  <c r="N101"/>
  <c r="P101"/>
  <c r="R101"/>
  <c r="Q101"/>
  <c r="O100"/>
  <c r="N100"/>
  <c r="P100"/>
  <c r="R100"/>
  <c r="Q100"/>
  <c r="O99"/>
  <c r="N99"/>
  <c r="P99"/>
  <c r="R99"/>
  <c r="Q99"/>
  <c r="O98"/>
  <c r="N98"/>
  <c r="P98"/>
  <c r="R98"/>
  <c r="Q98"/>
  <c r="O97"/>
  <c r="N97"/>
  <c r="P97"/>
  <c r="R97"/>
  <c r="Q97"/>
  <c r="O96"/>
  <c r="N96"/>
  <c r="P96"/>
  <c r="R96"/>
  <c r="Q96"/>
  <c r="O95"/>
  <c r="N95"/>
  <c r="P95"/>
  <c r="R95"/>
  <c r="Q95"/>
  <c r="O94"/>
  <c r="N94"/>
  <c r="P94"/>
  <c r="R94"/>
  <c r="Q94"/>
  <c r="O93"/>
  <c r="N93"/>
  <c r="P93"/>
  <c r="R93"/>
  <c r="Q93"/>
  <c r="O92"/>
  <c r="N92"/>
  <c r="P92"/>
  <c r="R92"/>
  <c r="Q92"/>
  <c r="O91"/>
  <c r="N91"/>
  <c r="P91"/>
  <c r="R91"/>
  <c r="Q91"/>
  <c r="O90"/>
  <c r="N90"/>
  <c r="P90"/>
  <c r="R90"/>
  <c r="Q90"/>
  <c r="O89"/>
  <c r="N89"/>
  <c r="P89"/>
  <c r="R89"/>
  <c r="Q89"/>
  <c r="O88"/>
  <c r="N88"/>
  <c r="P88"/>
  <c r="R88"/>
  <c r="Q88"/>
  <c r="O87"/>
  <c r="N87"/>
  <c r="P87"/>
  <c r="R87"/>
  <c r="Q87"/>
  <c r="O86"/>
  <c r="N86"/>
  <c r="P86"/>
  <c r="R86"/>
  <c r="Q86"/>
  <c r="O85"/>
  <c r="N85"/>
  <c r="P85"/>
  <c r="R85"/>
  <c r="Q85"/>
  <c r="O84"/>
  <c r="N84"/>
  <c r="P84"/>
  <c r="R84"/>
  <c r="Q84"/>
  <c r="O83"/>
  <c r="N83"/>
  <c r="P83"/>
  <c r="R83"/>
  <c r="Q83"/>
  <c r="O82"/>
  <c r="N82"/>
  <c r="P82"/>
  <c r="R82"/>
  <c r="Q82"/>
  <c r="O81"/>
  <c r="N81"/>
  <c r="P81"/>
  <c r="R81"/>
  <c r="Q81"/>
  <c r="O80"/>
  <c r="N80"/>
  <c r="P80"/>
  <c r="R80"/>
  <c r="Q80"/>
  <c r="O79"/>
  <c r="N79"/>
  <c r="P79"/>
  <c r="R79"/>
  <c r="Q79"/>
  <c r="O78"/>
  <c r="N78"/>
  <c r="P78"/>
  <c r="R78"/>
  <c r="Q78"/>
  <c r="O77"/>
  <c r="N77"/>
  <c r="P77"/>
  <c r="R77"/>
  <c r="Q77"/>
  <c r="O76"/>
  <c r="N76"/>
  <c r="P76"/>
  <c r="R76"/>
  <c r="Q76"/>
  <c r="O75"/>
  <c r="N75"/>
  <c r="P75"/>
  <c r="R75"/>
  <c r="Q75"/>
  <c r="O74"/>
  <c r="N74"/>
  <c r="P74"/>
  <c r="R74"/>
  <c r="Q74"/>
  <c r="O73"/>
  <c r="N73"/>
  <c r="P73"/>
  <c r="R73"/>
  <c r="Q73"/>
  <c r="O72"/>
  <c r="N72"/>
  <c r="P72"/>
  <c r="R72"/>
  <c r="Q72"/>
  <c r="O71"/>
  <c r="N71"/>
  <c r="P71"/>
  <c r="R71"/>
  <c r="Q71"/>
  <c r="O70"/>
  <c r="N70"/>
  <c r="P70"/>
  <c r="R70"/>
  <c r="Q70"/>
  <c r="O69"/>
  <c r="N69"/>
  <c r="P69"/>
  <c r="R69"/>
  <c r="Q69"/>
  <c r="O68"/>
  <c r="N68"/>
  <c r="P68"/>
  <c r="R68"/>
  <c r="Q68"/>
  <c r="O67"/>
  <c r="N67"/>
  <c r="P67"/>
  <c r="R67"/>
  <c r="Q67"/>
  <c r="O66"/>
  <c r="N66"/>
  <c r="P66"/>
  <c r="R66"/>
  <c r="Q66"/>
  <c r="O65"/>
  <c r="N65"/>
  <c r="P65"/>
  <c r="R65"/>
  <c r="Q65"/>
  <c r="O64"/>
  <c r="N64"/>
  <c r="P64"/>
  <c r="R64"/>
  <c r="Q64"/>
  <c r="O63"/>
  <c r="N63"/>
  <c r="P63"/>
  <c r="R63"/>
  <c r="Q63"/>
  <c r="O62"/>
  <c r="N62"/>
  <c r="P62"/>
  <c r="R62"/>
  <c r="Q62"/>
  <c r="O61"/>
  <c r="N61"/>
  <c r="P61"/>
  <c r="R61"/>
  <c r="Q61"/>
  <c r="O60"/>
  <c r="N60"/>
  <c r="P60"/>
  <c r="R60"/>
  <c r="Q60"/>
  <c r="O59"/>
  <c r="N59"/>
  <c r="P59"/>
  <c r="R59"/>
  <c r="Q59"/>
  <c r="O58"/>
  <c r="N58"/>
  <c r="P58"/>
  <c r="R58"/>
  <c r="Q58"/>
  <c r="O57"/>
  <c r="N57"/>
  <c r="P57"/>
  <c r="R57"/>
  <c r="Q57"/>
  <c r="O56"/>
  <c r="N56"/>
  <c r="P56"/>
  <c r="R56"/>
  <c r="Q56"/>
  <c r="O55"/>
  <c r="N55"/>
  <c r="P55"/>
  <c r="R55"/>
  <c r="Q55"/>
  <c r="O54"/>
  <c r="N54"/>
  <c r="P54"/>
  <c r="R54"/>
  <c r="Q54"/>
  <c r="O53"/>
  <c r="N53"/>
  <c r="P53"/>
  <c r="R53"/>
  <c r="Q53"/>
  <c r="O52"/>
  <c r="N52"/>
  <c r="P52"/>
  <c r="R52"/>
  <c r="Q52"/>
  <c r="O51"/>
  <c r="N51"/>
  <c r="P51"/>
  <c r="R51"/>
  <c r="Q51"/>
  <c r="O50"/>
  <c r="N50"/>
  <c r="P50"/>
  <c r="R50"/>
  <c r="Q50"/>
  <c r="O49"/>
  <c r="N49"/>
  <c r="P49"/>
  <c r="R49"/>
  <c r="Q49"/>
  <c r="O48"/>
  <c r="N48"/>
  <c r="P48"/>
  <c r="R48"/>
  <c r="Q48"/>
  <c r="O47"/>
  <c r="N47"/>
  <c r="P47"/>
  <c r="R47"/>
  <c r="Q47"/>
  <c r="O46"/>
  <c r="N46"/>
  <c r="P46"/>
  <c r="R46"/>
  <c r="Q46"/>
  <c r="O45"/>
  <c r="N45"/>
  <c r="P45"/>
  <c r="R45"/>
  <c r="Q45"/>
  <c r="O44"/>
  <c r="N44"/>
  <c r="P44"/>
  <c r="R44"/>
  <c r="Q44"/>
  <c r="O43"/>
  <c r="N43"/>
  <c r="P43"/>
  <c r="R43"/>
  <c r="Q43"/>
  <c r="O42"/>
  <c r="N42"/>
  <c r="P42"/>
  <c r="R42"/>
  <c r="Q42"/>
  <c r="O41"/>
  <c r="N41"/>
  <c r="P41"/>
  <c r="R41"/>
  <c r="Q41"/>
  <c r="O40"/>
  <c r="N40"/>
  <c r="P40"/>
  <c r="R40"/>
  <c r="Q40"/>
  <c r="O39"/>
  <c r="N39"/>
  <c r="P39"/>
  <c r="R39"/>
  <c r="Q39"/>
  <c r="O38"/>
  <c r="N38"/>
  <c r="P38"/>
  <c r="R38"/>
  <c r="Q38"/>
  <c r="O37"/>
  <c r="N37"/>
  <c r="P37"/>
  <c r="R37"/>
  <c r="Q37"/>
  <c r="O36"/>
  <c r="N36"/>
  <c r="P36"/>
  <c r="R36"/>
  <c r="Q36"/>
  <c r="O35"/>
  <c r="N35"/>
  <c r="P35"/>
  <c r="R35"/>
  <c r="Q35"/>
  <c r="O34"/>
  <c r="N34"/>
  <c r="P34"/>
  <c r="R34"/>
  <c r="Q34"/>
  <c r="O33"/>
  <c r="N33"/>
  <c r="P33"/>
  <c r="R33"/>
  <c r="Q33"/>
  <c r="O32"/>
  <c r="N32"/>
  <c r="P32"/>
  <c r="R32"/>
  <c r="Q32"/>
  <c r="O31"/>
  <c r="N31"/>
  <c r="P31"/>
  <c r="R31"/>
  <c r="Q31"/>
  <c r="O30"/>
  <c r="N30"/>
  <c r="P30"/>
  <c r="R30"/>
  <c r="Q30"/>
  <c r="O29"/>
  <c r="N29"/>
  <c r="P29"/>
  <c r="R29"/>
  <c r="Q29"/>
  <c r="O28"/>
  <c r="N28"/>
  <c r="P28"/>
  <c r="R28"/>
  <c r="Q28"/>
  <c r="O27"/>
  <c r="N27"/>
  <c r="P27"/>
  <c r="R27"/>
  <c r="Q27"/>
  <c r="O26"/>
  <c r="N26"/>
  <c r="P26"/>
  <c r="R26"/>
  <c r="Q26"/>
  <c r="O25"/>
  <c r="N25"/>
  <c r="P25"/>
  <c r="R25"/>
  <c r="Q25"/>
  <c r="O24"/>
  <c r="N24"/>
  <c r="P24"/>
  <c r="R24"/>
  <c r="Q24"/>
  <c r="O23"/>
  <c r="N23"/>
  <c r="P23"/>
  <c r="R23"/>
  <c r="Q23"/>
  <c r="O22"/>
  <c r="N22"/>
  <c r="P22"/>
  <c r="R22"/>
  <c r="Q22"/>
  <c r="O21"/>
  <c r="N21"/>
  <c r="P21"/>
  <c r="R21"/>
  <c r="Q21"/>
  <c r="O20"/>
  <c r="N20"/>
  <c r="P20"/>
  <c r="R20"/>
  <c r="Q20"/>
  <c r="O19"/>
  <c r="N19"/>
  <c r="P19"/>
  <c r="R19"/>
  <c r="Q19"/>
  <c r="O18"/>
  <c r="N18"/>
  <c r="P18"/>
  <c r="R18"/>
  <c r="Q18"/>
  <c r="O17"/>
  <c r="N17"/>
  <c r="P17"/>
  <c r="R17"/>
  <c r="Q17"/>
  <c r="O16"/>
  <c r="N16"/>
  <c r="P16"/>
  <c r="R16"/>
  <c r="Q16"/>
  <c r="O15"/>
  <c r="N15"/>
  <c r="P15"/>
  <c r="R15"/>
  <c r="Q15"/>
  <c r="O14"/>
  <c r="N14"/>
  <c r="P14"/>
  <c r="R14"/>
  <c r="Q14"/>
  <c r="O13"/>
  <c r="N13"/>
  <c r="P13"/>
  <c r="R13"/>
  <c r="Q13"/>
  <c r="O12"/>
  <c r="N12"/>
  <c r="P12"/>
  <c r="R12"/>
  <c r="Q12"/>
  <c r="O11"/>
  <c r="N11"/>
  <c r="P11"/>
  <c r="R11"/>
  <c r="Q11"/>
  <c r="O10"/>
  <c r="N10"/>
  <c r="P10"/>
  <c r="R10"/>
  <c r="Q10"/>
  <c r="O9"/>
  <c r="N9"/>
  <c r="P9"/>
  <c r="R9"/>
  <c r="Q9"/>
  <c r="O8"/>
  <c r="N8"/>
  <c r="P8"/>
  <c r="R8"/>
  <c r="Q8"/>
  <c r="O7"/>
  <c r="N7"/>
  <c r="P7"/>
  <c r="R7"/>
  <c r="Q7"/>
  <c r="O6"/>
  <c r="N6"/>
  <c r="P6"/>
  <c r="R6"/>
  <c r="Q6"/>
  <c r="O5"/>
  <c r="N5"/>
  <c r="P5"/>
  <c r="R5"/>
  <c r="Q5"/>
  <c r="O4"/>
  <c r="N4"/>
  <c r="P4"/>
  <c r="R4"/>
  <c r="Q4"/>
  <c r="O3"/>
  <c r="N3"/>
  <c r="P3"/>
  <c r="R3"/>
  <c r="Q3"/>
  <c r="O2"/>
  <c r="N2"/>
  <c r="P2"/>
  <c r="R2"/>
  <c r="Q2"/>
</calcChain>
</file>

<file path=xl/sharedStrings.xml><?xml version="1.0" encoding="utf-8"?>
<sst xmlns="http://schemas.openxmlformats.org/spreadsheetml/2006/main" count="755" uniqueCount="534">
  <si>
    <t>Game</t>
  </si>
  <si>
    <t>Price Sold</t>
  </si>
  <si>
    <t>Vince Lupo</t>
  </si>
  <si>
    <t>Aram Schvey</t>
  </si>
  <si>
    <t>War of the Ring</t>
  </si>
  <si>
    <t>Doug Hoylman</t>
  </si>
  <si>
    <t>Zombies</t>
  </si>
  <si>
    <t>Gary Milante</t>
  </si>
  <si>
    <t>Ark of the Covenant</t>
  </si>
  <si>
    <t>Waterloo</t>
  </si>
  <si>
    <t>Acquire</t>
  </si>
  <si>
    <t>Amyitis</t>
  </si>
  <si>
    <t>Time Sold 1-2-0</t>
  </si>
  <si>
    <t>Paul Owen</t>
  </si>
  <si>
    <t>Catan Dice</t>
  </si>
  <si>
    <t>Turn the Tide</t>
  </si>
  <si>
    <t>Monopoly Deal</t>
  </si>
  <si>
    <t>Jur Park Spin Chase</t>
  </si>
  <si>
    <t>Monopoly U Build</t>
  </si>
  <si>
    <t>Angry Bird card game</t>
  </si>
  <si>
    <t>Super quiz</t>
  </si>
  <si>
    <t>Stock Market Guru</t>
  </si>
  <si>
    <t>Roma</t>
  </si>
  <si>
    <t>30 Sec Mysteries</t>
  </si>
  <si>
    <t>Kayakchaos</t>
  </si>
  <si>
    <t>221 B Baker St</t>
  </si>
  <si>
    <t>Ellery Queen</t>
  </si>
  <si>
    <t>Wiz Kidz</t>
  </si>
  <si>
    <t>Clue Secrets spys</t>
  </si>
  <si>
    <t>Gulf Strike</t>
  </si>
  <si>
    <t>Stocking Fee</t>
  </si>
  <si>
    <t>Selling Fee</t>
  </si>
  <si>
    <t>To Seller</t>
  </si>
  <si>
    <t>Kieran Bartley</t>
  </si>
  <si>
    <t>Die Werft</t>
  </si>
  <si>
    <t>Pompeii</t>
  </si>
  <si>
    <t>Gangsters</t>
  </si>
  <si>
    <t>Lose your shirt</t>
  </si>
  <si>
    <t>Paranoia</t>
  </si>
  <si>
    <t>Cityscape</t>
  </si>
  <si>
    <t>Duel of the Giants</t>
  </si>
  <si>
    <t>Paid Out</t>
  </si>
  <si>
    <t>Jack Ridgeway</t>
  </si>
  <si>
    <t>Scrabble 50th</t>
  </si>
  <si>
    <t>Thunderstone</t>
  </si>
  <si>
    <t>Fight Klub</t>
  </si>
  <si>
    <t>Sim City CC</t>
  </si>
  <si>
    <t>Star Wars CCG Spec Ed</t>
  </si>
  <si>
    <t>Star Wars CCG Hoth</t>
  </si>
  <si>
    <t>Dagobah</t>
  </si>
  <si>
    <t>Star Wars CCG Cloud City</t>
  </si>
  <si>
    <t>Star Wars CCG Premiere</t>
  </si>
  <si>
    <t>Star Wars CCG New Hope</t>
  </si>
  <si>
    <t>Musketeers</t>
  </si>
  <si>
    <t>Razzia</t>
  </si>
  <si>
    <t>21 st Cent Trivia</t>
  </si>
  <si>
    <t>Maya</t>
  </si>
  <si>
    <t>Mad Scientist U</t>
  </si>
  <si>
    <t>Global Pursuit</t>
  </si>
  <si>
    <t>Matthew Clifford</t>
  </si>
  <si>
    <t>Killer Bunnies Magic Carrot</t>
  </si>
  <si>
    <t>Successors</t>
  </si>
  <si>
    <t>Betrayal at House on Hill</t>
  </si>
  <si>
    <t>Euphrates &amp; Tigris</t>
  </si>
  <si>
    <t>Lord of Rings Sauron Exp.</t>
  </si>
  <si>
    <t>Urban Sprawl</t>
  </si>
  <si>
    <t>Golden City</t>
  </si>
  <si>
    <t>Feudo</t>
  </si>
  <si>
    <t>Relationship Tightrope</t>
  </si>
  <si>
    <t>Race for the Galaxy GatSto</t>
  </si>
  <si>
    <t>Race for the Galaxy RebImp</t>
  </si>
  <si>
    <t>Prophecy Dragon Realm</t>
  </si>
  <si>
    <t>Drachenherz</t>
  </si>
  <si>
    <t>Battlestar Galactica</t>
  </si>
  <si>
    <t>Mage Knight</t>
  </si>
  <si>
    <t>Spartacvs</t>
  </si>
  <si>
    <t>Isla Dorada</t>
  </si>
  <si>
    <t>Traders of Carthage</t>
  </si>
  <si>
    <t>Castle of the Devil</t>
  </si>
  <si>
    <t>Shogun</t>
  </si>
  <si>
    <t>Shazamm</t>
  </si>
  <si>
    <t>I'm the Boss</t>
  </si>
  <si>
    <t>History of the World</t>
  </si>
  <si>
    <t>Double or Nothing</t>
  </si>
  <si>
    <t>Dr. I.Q. Jump</t>
  </si>
  <si>
    <t>Hera and Zeus</t>
  </si>
  <si>
    <t>Cargo Noir</t>
  </si>
  <si>
    <t>Power Grid</t>
  </si>
  <si>
    <t>Tactics II</t>
  </si>
  <si>
    <t>Guesstures</t>
  </si>
  <si>
    <t>Scattergories</t>
  </si>
  <si>
    <t>Judge for Yourself</t>
  </si>
  <si>
    <t>Executive Decision</t>
  </si>
  <si>
    <t>Titan</t>
  </si>
  <si>
    <t>Nuclear Proliferation</t>
  </si>
  <si>
    <t>CanalMania</t>
  </si>
  <si>
    <t>Zombies 2</t>
  </si>
  <si>
    <t>Phlounder</t>
  </si>
  <si>
    <t xml:space="preserve">Labyrinth   </t>
  </si>
  <si>
    <t>Risk Lord of Rings</t>
  </si>
  <si>
    <t>Sid Meier's Civilization</t>
  </si>
  <si>
    <t>Starship Catan</t>
  </si>
  <si>
    <t>Hell Rail</t>
  </si>
  <si>
    <t>Trivial Pursuit</t>
  </si>
  <si>
    <t>Pirate's Cove</t>
  </si>
  <si>
    <t>Ad Astra</t>
  </si>
  <si>
    <t>Monopoly Express</t>
  </si>
  <si>
    <t>Battleship Express</t>
  </si>
  <si>
    <t>Mindtrap II</t>
  </si>
  <si>
    <t>Anarchy</t>
  </si>
  <si>
    <t>Theophrastus</t>
  </si>
  <si>
    <t>Alibi</t>
  </si>
  <si>
    <t>Monkeys on the Moon</t>
  </si>
  <si>
    <t>Formula De</t>
  </si>
  <si>
    <t>Dust</t>
  </si>
  <si>
    <t>Euphrat &amp; Tigris</t>
  </si>
  <si>
    <t>Terrace</t>
  </si>
  <si>
    <t>Tangle</t>
  </si>
  <si>
    <t>Settlers + Exp.</t>
  </si>
  <si>
    <t>Illuminate</t>
  </si>
  <si>
    <t>Sim City Card</t>
  </si>
  <si>
    <t>Star Trek Card</t>
  </si>
  <si>
    <t>Battlelore</t>
  </si>
  <si>
    <t>Robo Rally</t>
  </si>
  <si>
    <t>Civ + Advance Civ</t>
  </si>
  <si>
    <t>Daniel Broh-Kahn</t>
  </si>
  <si>
    <t>Interstate Highway Travel Game</t>
  </si>
  <si>
    <t>Stop Thief</t>
  </si>
  <si>
    <t>Hunt for Red October</t>
  </si>
  <si>
    <t>Lobby:  A Capital Game</t>
  </si>
  <si>
    <t>Make Yout Own Opoly</t>
  </si>
  <si>
    <t>Excalibur Chess Game</t>
  </si>
  <si>
    <t>The Hobbit</t>
  </si>
  <si>
    <t>Daring Eagle</t>
  </si>
  <si>
    <t>South Mountain</t>
  </si>
  <si>
    <t>Spanish Main</t>
  </si>
  <si>
    <t>Hail to the Chief</t>
  </si>
  <si>
    <t>Rebel Yell</t>
  </si>
  <si>
    <t>Amaze</t>
  </si>
  <si>
    <t>NFL Quarterback</t>
  </si>
  <si>
    <t>Power TheGame</t>
  </si>
  <si>
    <t>Mark Mitchell</t>
  </si>
  <si>
    <t>Ra</t>
  </si>
  <si>
    <t>Norman Rule</t>
  </si>
  <si>
    <t>GreedQuest</t>
  </si>
  <si>
    <t>UWO</t>
  </si>
  <si>
    <t>Alhambra Expansion #1</t>
  </si>
  <si>
    <t>Alhambra Expansion #5</t>
  </si>
  <si>
    <t>Mamma</t>
  </si>
  <si>
    <t>What's Cookin</t>
  </si>
  <si>
    <t>Blackbeard GMT</t>
  </si>
  <si>
    <t>The Burning Blue</t>
  </si>
  <si>
    <t>Moonshot</t>
  </si>
  <si>
    <t>Mike Richey</t>
  </si>
  <si>
    <t>1960: President</t>
  </si>
  <si>
    <t>Citadels</t>
  </si>
  <si>
    <t>Unhappy King Charles</t>
  </si>
  <si>
    <t>Pacific Victory</t>
  </si>
  <si>
    <t>Storming the Castle</t>
  </si>
  <si>
    <t>Wiz War</t>
  </si>
  <si>
    <t>Colossal Arena</t>
  </si>
  <si>
    <t>Star Wars Monopoly</t>
  </si>
  <si>
    <t>Shooting Stars</t>
  </si>
  <si>
    <t>Alexander</t>
  </si>
  <si>
    <t>Flattop Battleline</t>
  </si>
  <si>
    <t>Bomber</t>
  </si>
  <si>
    <t>Marine 2002</t>
  </si>
  <si>
    <t>Sergeants on the Eastern front</t>
  </si>
  <si>
    <t>Labyrinth Treasure Hunt</t>
  </si>
  <si>
    <t>Mythology</t>
  </si>
  <si>
    <t>To CoG</t>
  </si>
  <si>
    <t>Seller Name</t>
  </si>
  <si>
    <t>Description</t>
  </si>
  <si>
    <t>Shrink Wrapped</t>
  </si>
  <si>
    <t>Unpunched</t>
  </si>
  <si>
    <t>Punched Complete</t>
  </si>
  <si>
    <t>Punched Unknown</t>
  </si>
  <si>
    <t>Punched Missing</t>
  </si>
  <si>
    <t>Other Condition</t>
  </si>
  <si>
    <t xml:space="preserve"> HI PRICE </t>
  </si>
  <si>
    <t xml:space="preserve"> LO PRICE </t>
  </si>
  <si>
    <t>A great value at twice the price</t>
  </si>
  <si>
    <t>Better than any other monopoly game!</t>
  </si>
  <si>
    <t>Pictionary card Game</t>
  </si>
  <si>
    <t>Fun with pictures!</t>
  </si>
  <si>
    <t>Never played!</t>
  </si>
  <si>
    <t>MYITEM NO.</t>
  </si>
  <si>
    <t>My Item Num</t>
  </si>
  <si>
    <t>HI Price</t>
  </si>
  <si>
    <t>LO Price</t>
  </si>
  <si>
    <t>Renegade Legion Cohorts</t>
  </si>
  <si>
    <t>Duel in the Dark</t>
  </si>
  <si>
    <t>Wadjet</t>
  </si>
  <si>
    <t>Tenjo</t>
  </si>
  <si>
    <t>Warhammer Ancient Battles and Fall of the West</t>
  </si>
  <si>
    <t>Conquest Four Player</t>
  </si>
  <si>
    <t>Power:  The Game</t>
  </si>
  <si>
    <t>Top Secret Spies</t>
  </si>
  <si>
    <t>Cranium Conga</t>
  </si>
  <si>
    <t>Colonia</t>
  </si>
  <si>
    <t>Red Letter</t>
  </si>
  <si>
    <t>Mint Game, Box, meh!</t>
  </si>
  <si>
    <t>Knock Off</t>
  </si>
  <si>
    <t>Sequence</t>
  </si>
  <si>
    <t>New Yorker Cartoon Game</t>
  </si>
  <si>
    <t>Carro Toscano</t>
  </si>
  <si>
    <t>Carcassone</t>
  </si>
  <si>
    <t>With Inns and the Count</t>
  </si>
  <si>
    <t>New York City Trivia Game</t>
  </si>
  <si>
    <t>Clue FX</t>
  </si>
  <si>
    <t>Mexica</t>
  </si>
  <si>
    <t>Tikal</t>
  </si>
  <si>
    <t>Blood Feud in New York</t>
  </si>
  <si>
    <t>Battles of Napoleon</t>
  </si>
  <si>
    <t>Ogre Designers Edition</t>
  </si>
  <si>
    <t>Wizkids Pirates with tons of goodies</t>
  </si>
  <si>
    <t>Over $ 100 Retail paid for this monstrosity!</t>
  </si>
  <si>
    <t>Dreadfleet:  Unusued, Assembled</t>
  </si>
  <si>
    <t>Tide of Iron</t>
  </si>
  <si>
    <t>2 Avalon Hill Game Trays</t>
  </si>
  <si>
    <t xml:space="preserve">54 1/285-scale plastic grav tanks, enough to arm an entire cohort. </t>
  </si>
  <si>
    <t>pictionary</t>
  </si>
  <si>
    <t>Monopoly</t>
  </si>
  <si>
    <t>Scene It</t>
  </si>
  <si>
    <t>Catch Phrase</t>
  </si>
  <si>
    <t>OltreMare</t>
  </si>
  <si>
    <t>This Town Aint Big Enouhgh</t>
  </si>
  <si>
    <t>Samurai Swords</t>
  </si>
  <si>
    <t>Daytona 500</t>
  </si>
  <si>
    <t>Pirates and Expansions</t>
  </si>
  <si>
    <t>GG Drasil</t>
  </si>
  <si>
    <t>Wings of Gloru</t>
  </si>
  <si>
    <t>Love letter</t>
  </si>
  <si>
    <t>Dread Curse</t>
  </si>
  <si>
    <t>Cutthroat Caverns &amp; Deeper</t>
  </si>
  <si>
    <t>Ave Caesar</t>
  </si>
  <si>
    <t>Ziggity</t>
  </si>
  <si>
    <t>10 Magazines</t>
  </si>
  <si>
    <t>Napoleon at Bay</t>
  </si>
  <si>
    <t>Runebound 2nd Edition by Fantasy Flights Games</t>
  </si>
  <si>
    <t>Runebound Midnight Expansion 2nd Edition by Fantasy Flights Games</t>
  </si>
  <si>
    <t>Wizards Quest by Avalon Hill</t>
  </si>
  <si>
    <t>Star Fleet Battles Captains Edission Basic Set by Task Force Games</t>
  </si>
  <si>
    <t>The Hunt for Red October by TSR Games</t>
  </si>
  <si>
    <t>Red Storm Rising by TSR Games</t>
  </si>
  <si>
    <t>Mutant Chronicles Seige of the Citadel bly Pressman Games</t>
  </si>
  <si>
    <t xml:space="preserve">Soldier Emperor by Avalanche Games  </t>
  </si>
  <si>
    <t>Battle of the Bulge by Avalon Hill Games</t>
  </si>
  <si>
    <t>Battle of the Bulge 81 Edition by Avalon Hill</t>
  </si>
  <si>
    <t>Desert War by SPI</t>
  </si>
  <si>
    <t>The Fast Carriers by SPI Games</t>
  </si>
  <si>
    <t>Dreadnought by SPI Games</t>
  </si>
  <si>
    <t>Bosworth by Out of the Box Games</t>
  </si>
  <si>
    <t>Bull Run by Avalon Hill Games</t>
  </si>
  <si>
    <t>Team Yankee by Game Designers Workship</t>
  </si>
  <si>
    <t>Luftwaffe by Avalon Hill Games</t>
  </si>
  <si>
    <t>Move Out Ambush Module by Victory Games</t>
  </si>
  <si>
    <t>Kingdom Builder</t>
  </si>
  <si>
    <t>The Red Dragon Inn</t>
  </si>
  <si>
    <t>Star Trek Deck Building</t>
  </si>
  <si>
    <t>Quelf the Card Game</t>
  </si>
  <si>
    <t>Vampire</t>
  </si>
  <si>
    <t>Bang! and Dodge City</t>
  </si>
  <si>
    <t>Empyrean, Inc.</t>
  </si>
  <si>
    <t>Twelve Ceasers</t>
  </si>
  <si>
    <t>The Book of Larp</t>
  </si>
  <si>
    <t>Spammers</t>
  </si>
  <si>
    <t>6 Billion</t>
  </si>
  <si>
    <t>Mad Zeppelin</t>
  </si>
  <si>
    <t>Things</t>
  </si>
  <si>
    <t>Siege from Mystic Staion Design</t>
  </si>
  <si>
    <t>Battle for Moscow</t>
  </si>
  <si>
    <t>What's Cookin'?</t>
  </si>
  <si>
    <t>Bakelite Cribbage Board</t>
  </si>
  <si>
    <t>Siege - Iron Bear Studios</t>
  </si>
  <si>
    <t>Techno Witches</t>
  </si>
  <si>
    <t>Placebo Press bundle - Formula C- and My Brain is Bleeding</t>
  </si>
  <si>
    <t>Inner City Games  Bundle - Space war! And Crouching Hamster, Hidden Translation</t>
  </si>
  <si>
    <t>Cheapass Games Bundle (See Description)</t>
  </si>
  <si>
    <t>Trivial Pursuit Silver Anniversary Coffee Table Edition</t>
  </si>
  <si>
    <t>Scene It? -  TV Deluxe Edition</t>
  </si>
  <si>
    <t>Scene It? - 007 Edition</t>
  </si>
  <si>
    <t>Auf Achse: Das Kartenspiel</t>
  </si>
  <si>
    <t>Samurai</t>
  </si>
  <si>
    <t>Krosmaster Arena</t>
  </si>
  <si>
    <t>Tiki Topple</t>
  </si>
  <si>
    <t>Space Sheep</t>
  </si>
  <si>
    <t>Finca</t>
  </si>
  <si>
    <t>Antike</t>
  </si>
  <si>
    <t>Battleground</t>
  </si>
  <si>
    <t>Bamboleo</t>
  </si>
  <si>
    <t>Sentinel Tactics</t>
  </si>
  <si>
    <t>Battle of Westeros</t>
  </si>
  <si>
    <t>Glory to Rome</t>
  </si>
  <si>
    <t>Splendor</t>
  </si>
  <si>
    <t>London</t>
  </si>
  <si>
    <t>Rival of Catan Card Game</t>
  </si>
  <si>
    <t>Murder Mystery Party</t>
  </si>
  <si>
    <t>Zertz</t>
  </si>
  <si>
    <t>Glen More</t>
  </si>
  <si>
    <t>Innovation</t>
  </si>
  <si>
    <t>Tzolk'In</t>
  </si>
  <si>
    <t>K2 with Avalanche</t>
  </si>
  <si>
    <t>Scarab Lords</t>
  </si>
  <si>
    <t>ASL SK #2</t>
  </si>
  <si>
    <t>Minotaur Lords</t>
  </si>
  <si>
    <t>Foil</t>
  </si>
  <si>
    <t>Twixt</t>
  </si>
  <si>
    <t>Panzer Leader</t>
  </si>
  <si>
    <t>ASL SK #1</t>
  </si>
  <si>
    <t>Mr. President</t>
  </si>
  <si>
    <t>Noah's Ark</t>
  </si>
  <si>
    <t>Take it EASY</t>
  </si>
  <si>
    <t>Lord of the rings</t>
  </si>
  <si>
    <t>Tannhauser</t>
  </si>
  <si>
    <t>Noble Celts</t>
  </si>
  <si>
    <t>Murder to Go</t>
  </si>
  <si>
    <t>Bunny Bunny Moose Moose</t>
  </si>
  <si>
    <t>Don Quixote</t>
  </si>
  <si>
    <t>Risk 2210 AD</t>
  </si>
  <si>
    <t>The Hammer of Thor</t>
  </si>
  <si>
    <t>Quinto</t>
  </si>
  <si>
    <t>Flagship Promethius Unchained</t>
  </si>
  <si>
    <t>Flagship Coyote Stands</t>
  </si>
  <si>
    <t>Travel Blokus</t>
  </si>
  <si>
    <t>Blackbeard</t>
  </si>
  <si>
    <t>Metro</t>
  </si>
  <si>
    <t>Dino Huter</t>
  </si>
  <si>
    <t>Elfenland</t>
  </si>
  <si>
    <t>Cirkis</t>
  </si>
  <si>
    <t>War and Sheep</t>
  </si>
  <si>
    <t>Villa Paletti</t>
  </si>
  <si>
    <t>Junta</t>
  </si>
  <si>
    <t>Phoenix</t>
  </si>
  <si>
    <t>Dragon Tales Matching Game</t>
  </si>
  <si>
    <t>Attack and Attack Expansion</t>
  </si>
  <si>
    <t>Liar's Dice</t>
  </si>
  <si>
    <t>Sword and Skull</t>
  </si>
  <si>
    <t>Crocodile Pool Party</t>
  </si>
  <si>
    <t>Ploy</t>
  </si>
  <si>
    <t>The Bucket King</t>
  </si>
  <si>
    <t>Wits and Wagers</t>
  </si>
  <si>
    <t>Tomb</t>
  </si>
  <si>
    <t>Ausgerbremst</t>
  </si>
  <si>
    <t>Igloo Pop</t>
  </si>
  <si>
    <t>Gift Trap</t>
  </si>
  <si>
    <t>Wicked Witches Way</t>
  </si>
  <si>
    <t>Why Did The Chicken</t>
  </si>
  <si>
    <t>Ninja Galaxy</t>
  </si>
  <si>
    <t>Cartagena 2</t>
  </si>
  <si>
    <t>Killer Bunnies and Quest</t>
  </si>
  <si>
    <t>Gardens of Alhambra</t>
  </si>
  <si>
    <t>rebels and redCoats 2</t>
  </si>
  <si>
    <t>Monte Rolla</t>
  </si>
  <si>
    <t>Rattlesnake</t>
  </si>
  <si>
    <t>GoldBrau</t>
  </si>
  <si>
    <t>Dance of the Witches</t>
  </si>
  <si>
    <t>Set Point</t>
  </si>
  <si>
    <t>Deflexion</t>
  </si>
  <si>
    <t>Rook</t>
  </si>
  <si>
    <t>FreeLoader</t>
  </si>
  <si>
    <t>Formula D</t>
  </si>
  <si>
    <t>Castle Ravenloft</t>
  </si>
  <si>
    <t>Ora and Labora</t>
  </si>
  <si>
    <t>Tales of Arabian Nights</t>
  </si>
  <si>
    <t>Lords of Vegas</t>
  </si>
  <si>
    <t>Nautilus</t>
  </si>
  <si>
    <t>Toledo</t>
  </si>
  <si>
    <t>Babylon 5</t>
  </si>
  <si>
    <t>Triumphant Fox</t>
  </si>
  <si>
    <t>Battle over Britain</t>
  </si>
  <si>
    <t>Tobago</t>
  </si>
  <si>
    <t>Lord of the Rings</t>
  </si>
  <si>
    <t>Bohnaza</t>
  </si>
  <si>
    <t>Mystery of the Abbey</t>
  </si>
  <si>
    <t>Escape and Illusions and Pit</t>
  </si>
  <si>
    <t>Dragon Age</t>
  </si>
  <si>
    <t>Descent:  Tomb of Ice Expansion</t>
  </si>
  <si>
    <t>Lord of the Rings Confrontation</t>
  </si>
  <si>
    <t xml:space="preserve">Thunderstone </t>
  </si>
  <si>
    <t>Gloom</t>
  </si>
  <si>
    <t>Descent:  Well of Darkness</t>
  </si>
  <si>
    <t>Descent:  Altar of Sespair</t>
  </si>
  <si>
    <t>Touch of Evil</t>
  </si>
  <si>
    <t>Masons</t>
  </si>
  <si>
    <t>Moto Grand Prix</t>
  </si>
  <si>
    <t>Pentago</t>
  </si>
  <si>
    <t>Android</t>
  </si>
  <si>
    <t>Inka</t>
  </si>
  <si>
    <t>Age of Conan</t>
  </si>
  <si>
    <t>Hoopla!</t>
  </si>
  <si>
    <t>Genesis</t>
  </si>
  <si>
    <t>Age of Empires III</t>
  </si>
  <si>
    <t>Campaign Manager</t>
  </si>
  <si>
    <t>Age of Discovery</t>
  </si>
  <si>
    <t>A House Divided</t>
  </si>
  <si>
    <t>Ticket to Ride Europe</t>
  </si>
  <si>
    <t>Prolix</t>
  </si>
  <si>
    <t>Memoir 44 Eastern Front</t>
  </si>
  <si>
    <t>Midgard</t>
  </si>
  <si>
    <t>Successors Third Edition</t>
  </si>
  <si>
    <t>The Castle of the devil</t>
  </si>
  <si>
    <t>Queens Necklace</t>
  </si>
  <si>
    <t>Kutuzov</t>
  </si>
  <si>
    <t>Die Macher</t>
  </si>
  <si>
    <t>Wellington</t>
  </si>
  <si>
    <t>Warriors and Traders</t>
  </si>
  <si>
    <t>Aquaretto</t>
  </si>
  <si>
    <t>Cheatyu Mages</t>
  </si>
  <si>
    <t>Hero Immortal King</t>
  </si>
  <si>
    <t>Dungeon Heroes</t>
  </si>
  <si>
    <t>Struggle for Catan</t>
  </si>
  <si>
    <t>Morels</t>
  </si>
  <si>
    <t>Gunrunners</t>
  </si>
  <si>
    <t>Evil Intent</t>
  </si>
  <si>
    <t>Influence</t>
  </si>
  <si>
    <t>Darkest Night</t>
  </si>
  <si>
    <t>Lord of the Rings with Two Expansions</t>
  </si>
  <si>
    <t>Star Wars Epic Duel</t>
  </si>
  <si>
    <t>Descent</t>
  </si>
  <si>
    <t>Friday</t>
  </si>
  <si>
    <t>Lost Legends</t>
  </si>
  <si>
    <t>Legends of Andor</t>
  </si>
  <si>
    <t>XBOX 360 with Games and Controllers</t>
  </si>
  <si>
    <t>Fresco</t>
  </si>
  <si>
    <t>Undermining</t>
  </si>
  <si>
    <t>Fury of Dracula</t>
  </si>
  <si>
    <t>Catacombs</t>
  </si>
  <si>
    <t>A Duel Betwixt Us</t>
  </si>
  <si>
    <t>My Happy Farm</t>
  </si>
  <si>
    <t>Ground Floor and Kick</t>
  </si>
  <si>
    <t>Escape Curse of Temple</t>
  </si>
  <si>
    <t>Skyline</t>
  </si>
  <si>
    <t>Rocketman</t>
  </si>
  <si>
    <t>Dungeon Roll</t>
  </si>
  <si>
    <t>Spielbox</t>
  </si>
  <si>
    <t>Viva Java</t>
  </si>
  <si>
    <t>Hex Hex Next</t>
  </si>
  <si>
    <t>Alba Longa</t>
  </si>
  <si>
    <t>Dreamblade</t>
  </si>
  <si>
    <t>In a Pickle</t>
  </si>
  <si>
    <t>Penny Arcade</t>
  </si>
  <si>
    <t>Bang and Expansions</t>
  </si>
  <si>
    <t>Canalist</t>
  </si>
  <si>
    <t>Courtier</t>
  </si>
  <si>
    <t>Packet Row</t>
  </si>
  <si>
    <t>Dilbert</t>
  </si>
  <si>
    <t>Wildcatters</t>
  </si>
  <si>
    <t>Worst Case Scenario</t>
  </si>
  <si>
    <t>The Adventureres</t>
  </si>
  <si>
    <t>Lost Cities The Board Game</t>
  </si>
  <si>
    <t>Ugg Tect</t>
  </si>
  <si>
    <t>San Juan</t>
  </si>
  <si>
    <t>Mag Blast 2nd Edition</t>
  </si>
  <si>
    <t>Paris Paris</t>
  </si>
  <si>
    <t>EBAY GAME</t>
  </si>
  <si>
    <t>Castle Descartes</t>
  </si>
  <si>
    <t>Tongiaki</t>
  </si>
  <si>
    <t>Dixit Journey</t>
  </si>
  <si>
    <t>Black Box</t>
  </si>
  <si>
    <t>Palazzo</t>
  </si>
  <si>
    <t>Hansa</t>
  </si>
  <si>
    <t>Cults Across America</t>
  </si>
  <si>
    <t>Evil Baby Orphanage</t>
  </si>
  <si>
    <t>Wheedle</t>
  </si>
  <si>
    <t>Leaping Lemmings</t>
  </si>
  <si>
    <t>Bid It</t>
  </si>
  <si>
    <t>The Road to Canterbury</t>
  </si>
  <si>
    <t>Steam Park</t>
  </si>
  <si>
    <t>Warhammer 8th Edition</t>
  </si>
  <si>
    <t>DAK</t>
  </si>
  <si>
    <t>World at War:  Blood and Bridges</t>
  </si>
  <si>
    <t>Halls of Montezume</t>
  </si>
  <si>
    <t>Totalier Krieg</t>
  </si>
  <si>
    <t>Le havre</t>
  </si>
  <si>
    <t>Age of Steam</t>
  </si>
  <si>
    <t>Great Battles of Alexander</t>
  </si>
  <si>
    <t>Kursk South Flank</t>
  </si>
  <si>
    <t>Sekigahara</t>
  </si>
  <si>
    <t>For the People</t>
  </si>
  <si>
    <t>Conquest of Gaul</t>
  </si>
  <si>
    <t>Roads to Moscow</t>
  </si>
  <si>
    <t>East Wind Rain</t>
  </si>
  <si>
    <t>Hell of Stalingrad</t>
  </si>
  <si>
    <t>Stalingrad Pocket</t>
  </si>
  <si>
    <t>Prussia's Glory</t>
  </si>
  <si>
    <t>Ghost Stories</t>
  </si>
  <si>
    <t>Pret a Porter</t>
  </si>
  <si>
    <t>A Study in Emerald</t>
  </si>
  <si>
    <t>Struggle of Empires</t>
  </si>
  <si>
    <t>Lewis and Clark</t>
  </si>
  <si>
    <t>Dice Master</t>
  </si>
  <si>
    <t xml:space="preserve">Leaders and 7 Wonders </t>
  </si>
  <si>
    <t>Pathfinder Adventure Card Game</t>
  </si>
  <si>
    <t>Tide of Iron with Expansion</t>
  </si>
  <si>
    <t>Warhammer Invasion card Game</t>
  </si>
  <si>
    <t>World in Flames Computer GAME</t>
  </si>
  <si>
    <t>Warhammer Fantasy Roleplaying</t>
  </si>
  <si>
    <t>Anima</t>
  </si>
  <si>
    <t>Quarantine</t>
  </si>
  <si>
    <t>Under the Shadow of the Dragon</t>
  </si>
  <si>
    <t>Castle Dice</t>
  </si>
  <si>
    <t>Claustriaphobia</t>
  </si>
  <si>
    <t>Tash Kalar Legends</t>
  </si>
  <si>
    <t>Istanbul</t>
  </si>
  <si>
    <t>Summoner Wars Elves v Orcs</t>
  </si>
  <si>
    <t>Summoner Wars Dwarves and Goblins</t>
  </si>
  <si>
    <t>Summoner Wars Master Set</t>
  </si>
  <si>
    <t>Seven Card Samurau</t>
  </si>
  <si>
    <t>O Zoo le Mio</t>
  </si>
  <si>
    <t>Call of Cthulhu</t>
  </si>
  <si>
    <t>Roads to Leningrad</t>
  </si>
  <si>
    <t>rebels and redCoats 1</t>
  </si>
  <si>
    <t>Melee Fantasy trip</t>
  </si>
  <si>
    <t>Wizard  Fatasy Strip</t>
  </si>
  <si>
    <t>Gangland</t>
  </si>
  <si>
    <t>X</t>
  </si>
  <si>
    <t>descent Journeys in the Dark</t>
  </si>
  <si>
    <t xml:space="preserve">51ST State </t>
  </si>
  <si>
    <t>Torres</t>
  </si>
  <si>
    <t>Talisman 2nd Edition</t>
  </si>
  <si>
    <t>Battle for Germany by Decison Games</t>
  </si>
  <si>
    <t>Space Pirates</t>
  </si>
  <si>
    <t>Carcassonne The City</t>
  </si>
  <si>
    <t>Flash Point</t>
  </si>
  <si>
    <t>Fortune and Glory</t>
  </si>
  <si>
    <t xml:space="preserve">Thunderbolt Apache </t>
  </si>
  <si>
    <t>Neuroshima Hex!</t>
  </si>
  <si>
    <t>Heroes of Normandie</t>
  </si>
  <si>
    <t>Fast Flowing Forest Fellers</t>
  </si>
  <si>
    <t>Race for the Galaxy</t>
  </si>
  <si>
    <t>BumPer Car Arena</t>
  </si>
  <si>
    <t>Lord of the Rings Risk - Trilogy Edition</t>
  </si>
  <si>
    <t>Grand Totals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</si>
</sst>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</font>
    <font>
      <b/>
      <sz val="10"/>
      <color theme="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rgb="FFFFFFFF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4" fillId="0" borderId="0" xfId="0" applyFont="1"/>
    <xf numFmtId="0" fontId="5" fillId="3" borderId="0" xfId="0" applyFont="1" applyFill="1" applyBorder="1"/>
    <xf numFmtId="0" fontId="5" fillId="3" borderId="1" xfId="0" applyFont="1" applyFill="1" applyBorder="1"/>
    <xf numFmtId="44" fontId="6" fillId="2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44" fontId="5" fillId="3" borderId="1" xfId="1" applyNumberFormat="1" applyFont="1" applyFill="1" applyBorder="1" applyAlignment="1">
      <alignment horizontal="center" textRotation="90" wrapText="1"/>
    </xf>
    <xf numFmtId="1" fontId="5" fillId="3" borderId="3" xfId="0" applyNumberFormat="1" applyFont="1" applyFill="1" applyBorder="1" applyAlignment="1">
      <alignment horizontal="center"/>
    </xf>
    <xf numFmtId="44" fontId="5" fillId="3" borderId="1" xfId="1" applyNumberFormat="1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5" xfId="0" applyFont="1" applyFill="1" applyBorder="1" applyAlignment="1">
      <alignment horizontal="center"/>
    </xf>
    <xf numFmtId="44" fontId="7" fillId="4" borderId="6" xfId="1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44" fontId="7" fillId="4" borderId="5" xfId="1" applyNumberFormat="1" applyFont="1" applyFill="1" applyBorder="1"/>
    <xf numFmtId="2" fontId="7" fillId="4" borderId="5" xfId="0" applyNumberFormat="1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8" xfId="0" applyFont="1" applyFill="1" applyBorder="1" applyAlignment="1">
      <alignment horizontal="center"/>
    </xf>
    <xf numFmtId="44" fontId="7" fillId="5" borderId="8" xfId="1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44" fontId="7" fillId="5" borderId="8" xfId="1" applyNumberFormat="1" applyFont="1" applyFill="1" applyBorder="1"/>
    <xf numFmtId="2" fontId="7" fillId="5" borderId="8" xfId="0" applyNumberFormat="1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center"/>
    </xf>
    <xf numFmtId="44" fontId="7" fillId="4" borderId="8" xfId="1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44" fontId="7" fillId="4" borderId="8" xfId="1" applyNumberFormat="1" applyFont="1" applyFill="1" applyBorder="1"/>
    <xf numFmtId="2" fontId="7" fillId="4" borderId="8" xfId="0" applyNumberFormat="1" applyFont="1" applyFill="1" applyBorder="1"/>
    <xf numFmtId="0" fontId="0" fillId="0" borderId="0" xfId="0" applyFont="1" applyAlignment="1">
      <alignment wrapText="1"/>
    </xf>
    <xf numFmtId="0" fontId="0" fillId="7" borderId="0" xfId="0" applyFill="1"/>
    <xf numFmtId="164" fontId="0" fillId="0" borderId="0" xfId="38" applyNumberFormat="1" applyFont="1" applyAlignment="1">
      <alignment horizontal="center"/>
    </xf>
    <xf numFmtId="165" fontId="9" fillId="6" borderId="0" xfId="1" applyNumberFormat="1" applyFont="1" applyFill="1"/>
    <xf numFmtId="0" fontId="10" fillId="0" borderId="0" xfId="0" applyFont="1"/>
    <xf numFmtId="164" fontId="1" fillId="7" borderId="0" xfId="38" applyNumberFormat="1" applyFont="1" applyFill="1" applyAlignment="1">
      <alignment horizontal="center"/>
    </xf>
    <xf numFmtId="0" fontId="1" fillId="7" borderId="0" xfId="0" applyFont="1" applyFill="1"/>
    <xf numFmtId="164" fontId="11" fillId="6" borderId="0" xfId="38" applyNumberFormat="1" applyFont="1" applyFill="1"/>
  </cellXfs>
  <cellStyles count="39">
    <cellStyle name="Comma" xfId="38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2">
    <dxf>
      <numFmt numFmtId="164" formatCode="_(* #,##0_);_(* \(#,##0\);_(* &quot;-&quot;??_);_(@_)"/>
      <alignment horizontal="center" vertical="bottom" textRotation="0" wrapText="0" indent="0" relativeIndent="255" justifyLastLine="0" shrinkToFit="0" readingOrder="0"/>
    </dxf>
    <dxf>
      <fill>
        <patternFill patternType="solid"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R383" totalsRowShown="0" headerRowDxfId="1" headerRowCellStyle="Normal" dataCellStyle="Normal">
  <autoFilter ref="A2:R383"/>
  <tableColumns count="18">
    <tableColumn id="2" name="My Item Num" dataCellStyle="Normal"/>
    <tableColumn id="3" name="Game" dataCellStyle="Normal"/>
    <tableColumn id="4" name="Description" dataCellStyle="Normal"/>
    <tableColumn id="5" name="Shrink Wrapped" dataCellStyle="Normal"/>
    <tableColumn id="6" name="Unpunched" dataCellStyle="Normal"/>
    <tableColumn id="7" name="Punched Complete" dataCellStyle="Normal"/>
    <tableColumn id="8" name="Punched Unknown" dataCellStyle="Normal"/>
    <tableColumn id="9" name="Punched Missing" dataCellStyle="Normal"/>
    <tableColumn id="10" name="Other Condition" dataCellStyle="Normal"/>
    <tableColumn id="11" name="HI Price" dataCellStyle="Currency"/>
    <tableColumn id="12" name="LO Price" dataCellStyle="Currency"/>
    <tableColumn id="13" name="Time Sold 1-2-0" dataDxfId="0" dataCellStyle="Comma"/>
    <tableColumn id="14" name="Price Sold" dataCellStyle="Currency"/>
    <tableColumn id="15" name="Stocking Fee" dataCellStyle="Currency"/>
    <tableColumn id="16" name="Selling Fee" dataCellStyle="Currency"/>
    <tableColumn id="17" name="To Seller" dataCellStyle="Currency"/>
    <tableColumn id="18" name="To CoG" dataCellStyle="Currency"/>
    <tableColumn id="19" name="Paid Out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W386"/>
  <sheetViews>
    <sheetView showZeros="0" tabSelected="1" workbookViewId="0">
      <pane xSplit="1" ySplit="2" topLeftCell="B9" activePane="bottomRight" state="frozen"/>
      <selection pane="topRight" activeCell="C1" sqref="C1"/>
      <selection pane="bottomLeft" activeCell="A3" sqref="A3"/>
      <selection pane="bottomRight" sqref="A1:A1048576"/>
    </sheetView>
  </sheetViews>
  <sheetFormatPr defaultColWidth="8.77734375" defaultRowHeight="13.2" outlineLevelCol="1"/>
  <cols>
    <col min="1" max="1" width="6.77734375" style="3" hidden="1" customWidth="1" outlineLevel="1"/>
    <col min="2" max="2" width="27.44140625" customWidth="1" collapsed="1"/>
    <col min="3" max="3" width="37.77734375" style="3" hidden="1" customWidth="1" outlineLevel="1"/>
    <col min="4" max="9" width="4.33203125" style="3" hidden="1" customWidth="1" outlineLevel="1"/>
    <col min="10" max="10" width="11" style="1" customWidth="1" collapsed="1"/>
    <col min="11" max="11" width="10.5546875" style="1" customWidth="1"/>
    <col min="12" max="12" width="6.33203125" style="40" customWidth="1"/>
    <col min="13" max="13" width="12.109375" style="5" bestFit="1" customWidth="1"/>
    <col min="14" max="14" width="7.6640625" style="2" customWidth="1"/>
    <col min="15" max="15" width="8.77734375" style="6" customWidth="1"/>
    <col min="16" max="16" width="10.88671875" style="6" bestFit="1" customWidth="1"/>
    <col min="17" max="17" width="7.6640625" style="2" customWidth="1"/>
    <col min="18" max="18" width="9.33203125" style="2" customWidth="1"/>
    <col min="19" max="16384" width="8.77734375" style="3"/>
  </cols>
  <sheetData>
    <row r="1" spans="1:23" ht="15.6">
      <c r="B1" s="42" t="s">
        <v>533</v>
      </c>
      <c r="J1" s="41">
        <f>SUM(Table1[HI Price])</f>
        <v>9187</v>
      </c>
      <c r="K1" s="41">
        <f>SUM(Table1[LO Price])</f>
        <v>7439</v>
      </c>
      <c r="L1" s="45">
        <f>COUNT(Table1[Time Sold 1-2-0])</f>
        <v>197</v>
      </c>
      <c r="M1" s="41">
        <f>SUM(Table1[Price Sold])</f>
        <v>3676</v>
      </c>
      <c r="N1" s="41">
        <f>SUM(Table1[Stocking Fee])</f>
        <v>86</v>
      </c>
      <c r="O1" s="41">
        <f>SUM(Table1[Selling Fee])</f>
        <v>362.09999999999985</v>
      </c>
      <c r="P1" s="41">
        <f>SUM(Table1[To Seller])</f>
        <v>3313.9</v>
      </c>
      <c r="Q1" s="41">
        <f>SUM(Table1[To CoG])</f>
        <v>447.5499999999999</v>
      </c>
      <c r="R1" s="41">
        <f>SUM(Table1[Paid Out])</f>
        <v>3313.9</v>
      </c>
    </row>
    <row r="2" spans="1:23" s="38" customFormat="1" ht="20.399999999999999" customHeight="1">
      <c r="A2" s="39" t="s">
        <v>187</v>
      </c>
      <c r="B2" s="39" t="s">
        <v>0</v>
      </c>
      <c r="C2" s="39" t="s">
        <v>172</v>
      </c>
      <c r="D2" s="39" t="s">
        <v>173</v>
      </c>
      <c r="E2" s="39" t="s">
        <v>174</v>
      </c>
      <c r="F2" s="39" t="s">
        <v>175</v>
      </c>
      <c r="G2" s="39" t="s">
        <v>176</v>
      </c>
      <c r="H2" s="39" t="s">
        <v>177</v>
      </c>
      <c r="I2" s="39" t="s">
        <v>178</v>
      </c>
      <c r="J2" s="39" t="s">
        <v>188</v>
      </c>
      <c r="K2" s="39" t="s">
        <v>189</v>
      </c>
      <c r="L2" s="43" t="s">
        <v>12</v>
      </c>
      <c r="M2" s="39" t="s">
        <v>1</v>
      </c>
      <c r="N2" s="39" t="s">
        <v>30</v>
      </c>
      <c r="O2" s="39" t="s">
        <v>31</v>
      </c>
      <c r="P2" s="39" t="s">
        <v>32</v>
      </c>
      <c r="Q2" s="44" t="s">
        <v>170</v>
      </c>
      <c r="R2" s="44" t="s">
        <v>41</v>
      </c>
      <c r="S2"/>
      <c r="T2"/>
      <c r="U2"/>
      <c r="V2"/>
    </row>
    <row r="3" spans="1:23">
      <c r="A3">
        <v>1</v>
      </c>
      <c r="B3" t="s">
        <v>190</v>
      </c>
      <c r="C3" t="s">
        <v>220</v>
      </c>
      <c r="D3">
        <v>1</v>
      </c>
      <c r="E3"/>
      <c r="F3"/>
      <c r="G3"/>
      <c r="H3"/>
      <c r="I3"/>
      <c r="J3" s="2">
        <v>40</v>
      </c>
      <c r="K3" s="2">
        <v>30</v>
      </c>
      <c r="M3" s="2">
        <f t="shared" ref="M3:M34" si="0">IF(L3=1,J3,IF(L3=2,K3,0))</f>
        <v>0</v>
      </c>
      <c r="O3" s="2">
        <f t="shared" ref="O3:O39" si="1">IF(M3&gt;80,8,M3*0.1)</f>
        <v>0</v>
      </c>
      <c r="P3" s="2">
        <f t="shared" ref="P3:P34" si="2">+M3-O3</f>
        <v>0</v>
      </c>
      <c r="Q3" s="2">
        <f t="shared" ref="Q3:Q34" si="3">+N3+O3</f>
        <v>0</v>
      </c>
      <c r="S3" s="2"/>
      <c r="T3" s="2"/>
      <c r="U3" s="2"/>
      <c r="V3" s="2"/>
      <c r="W3" s="2"/>
    </row>
    <row r="4" spans="1:23">
      <c r="A4">
        <v>2</v>
      </c>
      <c r="B4" t="s">
        <v>190</v>
      </c>
      <c r="C4" t="s">
        <v>220</v>
      </c>
      <c r="D4">
        <v>1</v>
      </c>
      <c r="E4"/>
      <c r="F4"/>
      <c r="G4"/>
      <c r="H4"/>
      <c r="I4"/>
      <c r="J4" s="2">
        <v>40</v>
      </c>
      <c r="K4" s="2">
        <v>30</v>
      </c>
      <c r="M4" s="2">
        <f t="shared" si="0"/>
        <v>0</v>
      </c>
      <c r="O4" s="2">
        <f t="shared" si="1"/>
        <v>0</v>
      </c>
      <c r="P4" s="2">
        <f t="shared" si="2"/>
        <v>0</v>
      </c>
      <c r="Q4" s="2">
        <f t="shared" si="3"/>
        <v>0</v>
      </c>
      <c r="S4" s="2"/>
      <c r="T4" s="2"/>
      <c r="U4" s="2"/>
      <c r="V4" s="2"/>
      <c r="W4" s="2"/>
    </row>
    <row r="5" spans="1:23">
      <c r="A5">
        <v>3</v>
      </c>
      <c r="B5" t="s">
        <v>191</v>
      </c>
      <c r="C5"/>
      <c r="D5"/>
      <c r="E5">
        <v>1</v>
      </c>
      <c r="F5"/>
      <c r="G5"/>
      <c r="H5"/>
      <c r="I5"/>
      <c r="J5" s="2">
        <v>30</v>
      </c>
      <c r="K5" s="2">
        <v>25</v>
      </c>
      <c r="M5" s="2">
        <f t="shared" si="0"/>
        <v>0</v>
      </c>
      <c r="O5" s="2">
        <f t="shared" si="1"/>
        <v>0</v>
      </c>
      <c r="P5" s="2">
        <f t="shared" si="2"/>
        <v>0</v>
      </c>
      <c r="Q5" s="2">
        <f t="shared" si="3"/>
        <v>0</v>
      </c>
      <c r="S5" s="2"/>
      <c r="T5" s="2"/>
      <c r="U5" s="2"/>
      <c r="V5" s="2"/>
      <c r="W5" s="2"/>
    </row>
    <row r="6" spans="1:23">
      <c r="A6">
        <v>4</v>
      </c>
      <c r="B6" t="s">
        <v>192</v>
      </c>
      <c r="C6"/>
      <c r="D6"/>
      <c r="E6">
        <v>1</v>
      </c>
      <c r="F6"/>
      <c r="G6"/>
      <c r="H6"/>
      <c r="I6"/>
      <c r="J6" s="2">
        <v>10</v>
      </c>
      <c r="K6" s="2">
        <v>8</v>
      </c>
      <c r="L6" s="40">
        <v>2</v>
      </c>
      <c r="M6" s="2">
        <f t="shared" si="0"/>
        <v>8</v>
      </c>
      <c r="O6" s="2">
        <f t="shared" si="1"/>
        <v>0.8</v>
      </c>
      <c r="P6" s="2">
        <f t="shared" si="2"/>
        <v>7.2</v>
      </c>
      <c r="Q6" s="2">
        <f t="shared" si="3"/>
        <v>0.8</v>
      </c>
      <c r="R6" s="2">
        <f>P6</f>
        <v>7.2</v>
      </c>
      <c r="S6" s="2"/>
      <c r="T6" s="2"/>
      <c r="U6" s="2"/>
      <c r="V6" s="2"/>
      <c r="W6" s="2"/>
    </row>
    <row r="7" spans="1:23">
      <c r="A7">
        <v>5</v>
      </c>
      <c r="B7" t="s">
        <v>193</v>
      </c>
      <c r="C7"/>
      <c r="D7"/>
      <c r="E7">
        <v>1</v>
      </c>
      <c r="F7"/>
      <c r="G7"/>
      <c r="H7"/>
      <c r="I7"/>
      <c r="J7" s="2">
        <v>10</v>
      </c>
      <c r="K7" s="2">
        <v>8</v>
      </c>
      <c r="M7" s="2">
        <f t="shared" si="0"/>
        <v>0</v>
      </c>
      <c r="O7" s="2">
        <f t="shared" si="1"/>
        <v>0</v>
      </c>
      <c r="P7" s="2">
        <f t="shared" si="2"/>
        <v>0</v>
      </c>
      <c r="Q7" s="2">
        <f t="shared" si="3"/>
        <v>0</v>
      </c>
      <c r="S7" s="2"/>
      <c r="T7" s="2"/>
      <c r="U7" s="2"/>
      <c r="V7" s="2"/>
      <c r="W7" s="2"/>
    </row>
    <row r="8" spans="1:23">
      <c r="A8">
        <v>6</v>
      </c>
      <c r="B8" t="s">
        <v>194</v>
      </c>
      <c r="C8"/>
      <c r="D8"/>
      <c r="E8">
        <v>1</v>
      </c>
      <c r="F8"/>
      <c r="G8"/>
      <c r="H8"/>
      <c r="I8"/>
      <c r="J8" s="2">
        <v>20</v>
      </c>
      <c r="K8" s="2">
        <v>15</v>
      </c>
      <c r="M8" s="2">
        <f t="shared" si="0"/>
        <v>0</v>
      </c>
      <c r="O8" s="2">
        <f t="shared" si="1"/>
        <v>0</v>
      </c>
      <c r="P8" s="2">
        <f t="shared" si="2"/>
        <v>0</v>
      </c>
      <c r="Q8" s="2">
        <f t="shared" si="3"/>
        <v>0</v>
      </c>
      <c r="S8" s="2"/>
      <c r="T8" s="2"/>
      <c r="U8" s="2"/>
      <c r="V8" s="2"/>
      <c r="W8" s="2"/>
    </row>
    <row r="9" spans="1:23">
      <c r="A9">
        <v>7</v>
      </c>
      <c r="B9" t="s">
        <v>195</v>
      </c>
      <c r="C9"/>
      <c r="D9"/>
      <c r="E9">
        <v>1</v>
      </c>
      <c r="F9"/>
      <c r="G9"/>
      <c r="H9"/>
      <c r="I9"/>
      <c r="J9" s="2">
        <v>20</v>
      </c>
      <c r="K9" s="2">
        <v>15</v>
      </c>
      <c r="L9" s="40">
        <v>2</v>
      </c>
      <c r="M9" s="2">
        <f t="shared" si="0"/>
        <v>15</v>
      </c>
      <c r="O9" s="2">
        <f t="shared" si="1"/>
        <v>1.5</v>
      </c>
      <c r="P9" s="2">
        <f t="shared" si="2"/>
        <v>13.5</v>
      </c>
      <c r="Q9" s="2">
        <f t="shared" si="3"/>
        <v>1.5</v>
      </c>
      <c r="R9" s="2">
        <f>P9</f>
        <v>13.5</v>
      </c>
      <c r="S9" s="2"/>
      <c r="T9" s="2"/>
      <c r="U9" s="2"/>
      <c r="V9" s="2"/>
      <c r="W9" s="2"/>
    </row>
    <row r="10" spans="1:23">
      <c r="A10">
        <v>8</v>
      </c>
      <c r="B10" t="s">
        <v>195</v>
      </c>
      <c r="C10"/>
      <c r="D10"/>
      <c r="E10">
        <v>1</v>
      </c>
      <c r="F10"/>
      <c r="G10"/>
      <c r="H10"/>
      <c r="I10"/>
      <c r="J10" s="2">
        <v>20</v>
      </c>
      <c r="K10" s="2">
        <v>15</v>
      </c>
      <c r="M10" s="2">
        <f t="shared" si="0"/>
        <v>0</v>
      </c>
      <c r="O10" s="2">
        <f t="shared" si="1"/>
        <v>0</v>
      </c>
      <c r="P10" s="2">
        <f t="shared" si="2"/>
        <v>0</v>
      </c>
      <c r="Q10" s="2">
        <f t="shared" si="3"/>
        <v>0</v>
      </c>
      <c r="S10" s="2"/>
      <c r="T10" s="2"/>
      <c r="U10" s="2"/>
      <c r="V10" s="2"/>
      <c r="W10" s="2"/>
    </row>
    <row r="11" spans="1:23">
      <c r="A11">
        <v>9</v>
      </c>
      <c r="B11" t="s">
        <v>196</v>
      </c>
      <c r="C11"/>
      <c r="D11"/>
      <c r="E11">
        <v>1</v>
      </c>
      <c r="F11"/>
      <c r="G11"/>
      <c r="H11"/>
      <c r="I11"/>
      <c r="J11" s="2">
        <v>10</v>
      </c>
      <c r="K11" s="2">
        <v>8</v>
      </c>
      <c r="M11" s="2">
        <f t="shared" si="0"/>
        <v>0</v>
      </c>
      <c r="O11" s="2">
        <f t="shared" si="1"/>
        <v>0</v>
      </c>
      <c r="P11" s="2">
        <f t="shared" si="2"/>
        <v>0</v>
      </c>
      <c r="Q11" s="2">
        <f t="shared" si="3"/>
        <v>0</v>
      </c>
      <c r="S11" s="2"/>
      <c r="T11" s="2"/>
      <c r="U11" s="2"/>
      <c r="V11" s="2"/>
      <c r="W11" s="2"/>
    </row>
    <row r="12" spans="1:23">
      <c r="A12">
        <v>10</v>
      </c>
      <c r="B12" t="s">
        <v>136</v>
      </c>
      <c r="C12"/>
      <c r="D12"/>
      <c r="E12">
        <v>1</v>
      </c>
      <c r="F12"/>
      <c r="G12"/>
      <c r="H12"/>
      <c r="I12"/>
      <c r="J12" s="2">
        <v>5</v>
      </c>
      <c r="K12" s="2">
        <v>4</v>
      </c>
      <c r="M12" s="2">
        <f t="shared" si="0"/>
        <v>0</v>
      </c>
      <c r="O12" s="2">
        <f t="shared" si="1"/>
        <v>0</v>
      </c>
      <c r="P12" s="2">
        <f t="shared" si="2"/>
        <v>0</v>
      </c>
      <c r="Q12" s="2">
        <f t="shared" si="3"/>
        <v>0</v>
      </c>
      <c r="S12" s="2"/>
      <c r="T12" s="2"/>
      <c r="U12" s="2"/>
      <c r="V12" s="2"/>
      <c r="W12" s="2"/>
    </row>
    <row r="13" spans="1:23">
      <c r="A13">
        <v>11</v>
      </c>
      <c r="B13" t="s">
        <v>127</v>
      </c>
      <c r="C13"/>
      <c r="D13"/>
      <c r="E13">
        <v>1</v>
      </c>
      <c r="F13"/>
      <c r="G13"/>
      <c r="H13"/>
      <c r="I13"/>
      <c r="J13" s="2">
        <v>5</v>
      </c>
      <c r="K13" s="2">
        <v>4</v>
      </c>
      <c r="L13" s="40">
        <v>2</v>
      </c>
      <c r="M13" s="2">
        <f t="shared" si="0"/>
        <v>4</v>
      </c>
      <c r="O13" s="2">
        <f t="shared" si="1"/>
        <v>0.4</v>
      </c>
      <c r="P13" s="2">
        <f t="shared" si="2"/>
        <v>3.6</v>
      </c>
      <c r="Q13" s="2">
        <f t="shared" si="3"/>
        <v>0.4</v>
      </c>
      <c r="R13" s="2">
        <f>P13</f>
        <v>3.6</v>
      </c>
      <c r="S13" s="2"/>
      <c r="T13" s="2"/>
      <c r="U13" s="2"/>
      <c r="V13" s="2"/>
      <c r="W13" s="2"/>
    </row>
    <row r="14" spans="1:23">
      <c r="A14">
        <v>12</v>
      </c>
      <c r="B14" t="s">
        <v>128</v>
      </c>
      <c r="C14"/>
      <c r="D14"/>
      <c r="E14"/>
      <c r="F14"/>
      <c r="G14">
        <v>1</v>
      </c>
      <c r="H14"/>
      <c r="I14"/>
      <c r="J14" s="2">
        <v>6</v>
      </c>
      <c r="K14" s="2">
        <v>5</v>
      </c>
      <c r="M14" s="2">
        <f t="shared" si="0"/>
        <v>0</v>
      </c>
      <c r="O14" s="2">
        <f t="shared" si="1"/>
        <v>0</v>
      </c>
      <c r="P14" s="2">
        <f t="shared" si="2"/>
        <v>0</v>
      </c>
      <c r="Q14" s="2">
        <f t="shared" si="3"/>
        <v>0</v>
      </c>
      <c r="S14" s="2"/>
      <c r="T14" s="2"/>
      <c r="U14" s="2"/>
      <c r="V14" s="2"/>
      <c r="W14" s="2"/>
    </row>
    <row r="15" spans="1:23">
      <c r="A15">
        <v>13</v>
      </c>
      <c r="B15" t="s">
        <v>197</v>
      </c>
      <c r="C15"/>
      <c r="D15"/>
      <c r="E15">
        <v>1</v>
      </c>
      <c r="F15"/>
      <c r="G15"/>
      <c r="H15"/>
      <c r="I15"/>
      <c r="J15" s="2">
        <v>15</v>
      </c>
      <c r="K15" s="2">
        <v>12</v>
      </c>
      <c r="M15" s="2">
        <f t="shared" si="0"/>
        <v>0</v>
      </c>
      <c r="O15" s="2">
        <f t="shared" si="1"/>
        <v>0</v>
      </c>
      <c r="P15" s="2">
        <f t="shared" si="2"/>
        <v>0</v>
      </c>
      <c r="Q15" s="2">
        <f t="shared" si="3"/>
        <v>0</v>
      </c>
      <c r="S15" s="2"/>
      <c r="T15" s="2"/>
      <c r="U15" s="2"/>
      <c r="V15" s="2"/>
      <c r="W15" s="2"/>
    </row>
    <row r="16" spans="1:23">
      <c r="A16">
        <v>14</v>
      </c>
      <c r="B16" t="s">
        <v>198</v>
      </c>
      <c r="C16"/>
      <c r="D16"/>
      <c r="E16">
        <v>1</v>
      </c>
      <c r="F16"/>
      <c r="G16"/>
      <c r="H16"/>
      <c r="I16"/>
      <c r="J16" s="2">
        <v>5</v>
      </c>
      <c r="K16" s="2">
        <v>4</v>
      </c>
      <c r="M16" s="2">
        <f t="shared" si="0"/>
        <v>0</v>
      </c>
      <c r="O16" s="2">
        <f t="shared" si="1"/>
        <v>0</v>
      </c>
      <c r="P16" s="2">
        <f t="shared" si="2"/>
        <v>0</v>
      </c>
      <c r="Q16" s="2">
        <f t="shared" si="3"/>
        <v>0</v>
      </c>
      <c r="S16" s="2"/>
      <c r="T16" s="2"/>
      <c r="U16" s="2"/>
      <c r="V16" s="2"/>
      <c r="W16" s="2"/>
    </row>
    <row r="17" spans="1:23">
      <c r="A17">
        <v>15</v>
      </c>
      <c r="B17" t="s">
        <v>199</v>
      </c>
      <c r="C17"/>
      <c r="D17"/>
      <c r="E17">
        <v>1</v>
      </c>
      <c r="F17"/>
      <c r="G17"/>
      <c r="H17"/>
      <c r="I17"/>
      <c r="J17" s="2">
        <v>25</v>
      </c>
      <c r="K17" s="2">
        <v>20</v>
      </c>
      <c r="L17" s="40">
        <v>2</v>
      </c>
      <c r="M17" s="2">
        <f t="shared" si="0"/>
        <v>20</v>
      </c>
      <c r="O17" s="2">
        <f t="shared" si="1"/>
        <v>2</v>
      </c>
      <c r="P17" s="2">
        <f t="shared" si="2"/>
        <v>18</v>
      </c>
      <c r="Q17" s="2">
        <f t="shared" si="3"/>
        <v>2</v>
      </c>
      <c r="R17" s="2">
        <f>P17</f>
        <v>18</v>
      </c>
      <c r="S17" s="2"/>
      <c r="T17" s="2"/>
      <c r="U17" s="2"/>
      <c r="V17" s="2"/>
      <c r="W17" s="2"/>
    </row>
    <row r="18" spans="1:23">
      <c r="A18">
        <v>16</v>
      </c>
      <c r="B18" t="s">
        <v>200</v>
      </c>
      <c r="C18" t="s">
        <v>201</v>
      </c>
      <c r="D18"/>
      <c r="E18">
        <v>1</v>
      </c>
      <c r="F18"/>
      <c r="G18"/>
      <c r="H18"/>
      <c r="I18"/>
      <c r="J18" s="2">
        <v>4</v>
      </c>
      <c r="K18" s="2">
        <v>3</v>
      </c>
      <c r="M18" s="2">
        <f t="shared" si="0"/>
        <v>0</v>
      </c>
      <c r="O18" s="2">
        <f t="shared" si="1"/>
        <v>0</v>
      </c>
      <c r="P18" s="2">
        <f t="shared" si="2"/>
        <v>0</v>
      </c>
      <c r="Q18" s="2">
        <f t="shared" si="3"/>
        <v>0</v>
      </c>
      <c r="S18" s="2"/>
      <c r="T18" s="2"/>
      <c r="U18" s="2"/>
      <c r="V18" s="2"/>
      <c r="W18" s="2"/>
    </row>
    <row r="19" spans="1:23">
      <c r="A19">
        <v>17</v>
      </c>
      <c r="B19" t="s">
        <v>202</v>
      </c>
      <c r="C19" t="s">
        <v>201</v>
      </c>
      <c r="D19"/>
      <c r="E19">
        <v>1</v>
      </c>
      <c r="F19"/>
      <c r="G19"/>
      <c r="H19"/>
      <c r="I19"/>
      <c r="J19" s="2">
        <v>4</v>
      </c>
      <c r="K19" s="2">
        <v>3</v>
      </c>
      <c r="M19" s="2">
        <f t="shared" si="0"/>
        <v>0</v>
      </c>
      <c r="O19" s="2">
        <f t="shared" si="1"/>
        <v>0</v>
      </c>
      <c r="P19" s="2">
        <f t="shared" si="2"/>
        <v>0</v>
      </c>
      <c r="Q19" s="2">
        <f t="shared" si="3"/>
        <v>0</v>
      </c>
      <c r="S19" s="2"/>
      <c r="T19" s="2"/>
      <c r="U19" s="2"/>
      <c r="V19" s="2"/>
      <c r="W19" s="2"/>
    </row>
    <row r="20" spans="1:23">
      <c r="A20">
        <v>18</v>
      </c>
      <c r="B20" t="s">
        <v>133</v>
      </c>
      <c r="C20"/>
      <c r="D20">
        <v>1</v>
      </c>
      <c r="E20"/>
      <c r="F20"/>
      <c r="G20"/>
      <c r="H20"/>
      <c r="I20"/>
      <c r="J20" s="2">
        <v>4</v>
      </c>
      <c r="K20" s="2">
        <v>3</v>
      </c>
      <c r="M20" s="2">
        <f t="shared" si="0"/>
        <v>0</v>
      </c>
      <c r="O20" s="2">
        <f t="shared" si="1"/>
        <v>0</v>
      </c>
      <c r="P20" s="2">
        <f t="shared" si="2"/>
        <v>0</v>
      </c>
      <c r="Q20" s="2">
        <f t="shared" si="3"/>
        <v>0</v>
      </c>
      <c r="S20" s="2"/>
      <c r="T20" s="2"/>
      <c r="U20" s="2"/>
      <c r="V20" s="2"/>
      <c r="W20" s="2"/>
    </row>
    <row r="21" spans="1:23">
      <c r="A21">
        <v>19</v>
      </c>
      <c r="B21" t="s">
        <v>133</v>
      </c>
      <c r="C21"/>
      <c r="D21"/>
      <c r="E21">
        <v>1</v>
      </c>
      <c r="F21"/>
      <c r="G21"/>
      <c r="H21"/>
      <c r="I21"/>
      <c r="J21" s="2">
        <v>3</v>
      </c>
      <c r="K21" s="2">
        <v>2</v>
      </c>
      <c r="M21" s="2">
        <f t="shared" si="0"/>
        <v>0</v>
      </c>
      <c r="O21" s="2">
        <f t="shared" si="1"/>
        <v>0</v>
      </c>
      <c r="P21" s="2">
        <f t="shared" si="2"/>
        <v>0</v>
      </c>
      <c r="Q21" s="2">
        <f t="shared" si="3"/>
        <v>0</v>
      </c>
      <c r="S21" s="2"/>
      <c r="T21" s="2"/>
      <c r="U21" s="2"/>
      <c r="V21" s="2"/>
      <c r="W21" s="2"/>
    </row>
    <row r="22" spans="1:23">
      <c r="A22">
        <v>20</v>
      </c>
      <c r="B22" t="s">
        <v>203</v>
      </c>
      <c r="C22"/>
      <c r="D22"/>
      <c r="E22">
        <v>1</v>
      </c>
      <c r="F22"/>
      <c r="G22"/>
      <c r="H22"/>
      <c r="I22"/>
      <c r="J22" s="2">
        <v>4</v>
      </c>
      <c r="K22" s="2">
        <v>3</v>
      </c>
      <c r="L22" s="40">
        <v>2</v>
      </c>
      <c r="M22" s="2">
        <f t="shared" si="0"/>
        <v>3</v>
      </c>
      <c r="O22" s="2">
        <f t="shared" si="1"/>
        <v>0.30000000000000004</v>
      </c>
      <c r="P22" s="2">
        <f t="shared" si="2"/>
        <v>2.7</v>
      </c>
      <c r="Q22" s="2">
        <f t="shared" si="3"/>
        <v>0.30000000000000004</v>
      </c>
      <c r="R22" s="2">
        <f>P22</f>
        <v>2.7</v>
      </c>
      <c r="S22" s="2"/>
      <c r="T22" s="2"/>
      <c r="U22" s="2"/>
      <c r="V22" s="2"/>
      <c r="W22" s="2"/>
    </row>
    <row r="23" spans="1:23">
      <c r="A23">
        <v>21</v>
      </c>
      <c r="B23" t="s">
        <v>204</v>
      </c>
      <c r="C23"/>
      <c r="D23"/>
      <c r="E23">
        <v>1</v>
      </c>
      <c r="F23"/>
      <c r="G23"/>
      <c r="H23"/>
      <c r="I23"/>
      <c r="J23" s="2">
        <v>4</v>
      </c>
      <c r="K23" s="2">
        <v>3</v>
      </c>
      <c r="M23" s="2">
        <f t="shared" si="0"/>
        <v>0</v>
      </c>
      <c r="O23" s="2">
        <f t="shared" si="1"/>
        <v>0</v>
      </c>
      <c r="P23" s="2">
        <f t="shared" si="2"/>
        <v>0</v>
      </c>
      <c r="Q23" s="2">
        <f t="shared" si="3"/>
        <v>0</v>
      </c>
      <c r="S23" s="2"/>
      <c r="T23" s="2"/>
      <c r="U23" s="2"/>
      <c r="V23" s="2"/>
      <c r="W23" s="2"/>
    </row>
    <row r="24" spans="1:23">
      <c r="A24">
        <v>22</v>
      </c>
      <c r="B24" t="s">
        <v>205</v>
      </c>
      <c r="C24"/>
      <c r="D24"/>
      <c r="E24">
        <v>1</v>
      </c>
      <c r="F24"/>
      <c r="G24"/>
      <c r="H24"/>
      <c r="I24"/>
      <c r="J24" s="2">
        <v>20</v>
      </c>
      <c r="K24" s="2">
        <v>15</v>
      </c>
      <c r="M24" s="2">
        <f t="shared" si="0"/>
        <v>0</v>
      </c>
      <c r="O24" s="2">
        <f t="shared" si="1"/>
        <v>0</v>
      </c>
      <c r="P24" s="2">
        <f t="shared" si="2"/>
        <v>0</v>
      </c>
      <c r="Q24" s="2">
        <f t="shared" si="3"/>
        <v>0</v>
      </c>
      <c r="S24" s="2"/>
      <c r="T24" s="2"/>
      <c r="U24" s="2"/>
      <c r="V24" s="2"/>
      <c r="W24" s="2"/>
    </row>
    <row r="25" spans="1:23">
      <c r="A25">
        <v>23</v>
      </c>
      <c r="B25" t="s">
        <v>206</v>
      </c>
      <c r="C25" t="s">
        <v>207</v>
      </c>
      <c r="D25"/>
      <c r="E25">
        <v>1</v>
      </c>
      <c r="F25"/>
      <c r="G25"/>
      <c r="H25"/>
      <c r="I25"/>
      <c r="J25" s="2">
        <v>20</v>
      </c>
      <c r="K25" s="2">
        <v>15</v>
      </c>
      <c r="M25" s="2">
        <f t="shared" si="0"/>
        <v>0</v>
      </c>
      <c r="O25" s="2">
        <f t="shared" si="1"/>
        <v>0</v>
      </c>
      <c r="P25" s="2">
        <f t="shared" si="2"/>
        <v>0</v>
      </c>
      <c r="Q25" s="2">
        <f t="shared" si="3"/>
        <v>0</v>
      </c>
      <c r="S25" s="2"/>
      <c r="T25" s="2"/>
      <c r="U25" s="2"/>
      <c r="V25" s="2"/>
      <c r="W25" s="2"/>
    </row>
    <row r="26" spans="1:23">
      <c r="A26">
        <v>24</v>
      </c>
      <c r="B26" t="s">
        <v>208</v>
      </c>
      <c r="C26"/>
      <c r="D26"/>
      <c r="E26">
        <v>1</v>
      </c>
      <c r="F26"/>
      <c r="G26"/>
      <c r="H26"/>
      <c r="I26"/>
      <c r="J26" s="2">
        <v>8</v>
      </c>
      <c r="K26" s="2">
        <v>6</v>
      </c>
      <c r="M26" s="2">
        <f t="shared" si="0"/>
        <v>0</v>
      </c>
      <c r="O26" s="2">
        <f t="shared" si="1"/>
        <v>0</v>
      </c>
      <c r="P26" s="2">
        <f t="shared" si="2"/>
        <v>0</v>
      </c>
      <c r="Q26" s="2">
        <f t="shared" si="3"/>
        <v>0</v>
      </c>
      <c r="S26" s="2"/>
      <c r="T26" s="2"/>
      <c r="U26" s="2"/>
      <c r="V26" s="2"/>
      <c r="W26" s="2"/>
    </row>
    <row r="27" spans="1:23">
      <c r="A27">
        <v>25</v>
      </c>
      <c r="B27" t="s">
        <v>209</v>
      </c>
      <c r="C27"/>
      <c r="D27"/>
      <c r="E27">
        <v>1</v>
      </c>
      <c r="F27"/>
      <c r="G27"/>
      <c r="H27"/>
      <c r="I27"/>
      <c r="J27" s="2">
        <v>8</v>
      </c>
      <c r="K27" s="2">
        <v>6</v>
      </c>
      <c r="M27" s="2">
        <f t="shared" si="0"/>
        <v>0</v>
      </c>
      <c r="O27" s="2">
        <f t="shared" si="1"/>
        <v>0</v>
      </c>
      <c r="P27" s="2">
        <f t="shared" si="2"/>
        <v>0</v>
      </c>
      <c r="Q27" s="2">
        <f t="shared" si="3"/>
        <v>0</v>
      </c>
      <c r="S27" s="2"/>
      <c r="T27" s="2"/>
      <c r="U27" s="2"/>
      <c r="V27" s="2"/>
      <c r="W27" s="2"/>
    </row>
    <row r="28" spans="1:23">
      <c r="A28">
        <v>26</v>
      </c>
      <c r="B28" t="s">
        <v>210</v>
      </c>
      <c r="C28"/>
      <c r="D28"/>
      <c r="E28">
        <v>1</v>
      </c>
      <c r="F28"/>
      <c r="G28"/>
      <c r="H28"/>
      <c r="I28"/>
      <c r="J28" s="2">
        <v>40</v>
      </c>
      <c r="K28" s="2">
        <v>30</v>
      </c>
      <c r="L28" s="40">
        <v>2</v>
      </c>
      <c r="M28" s="2">
        <f t="shared" si="0"/>
        <v>30</v>
      </c>
      <c r="O28" s="2">
        <f t="shared" si="1"/>
        <v>3</v>
      </c>
      <c r="P28" s="2">
        <f t="shared" si="2"/>
        <v>27</v>
      </c>
      <c r="Q28" s="2">
        <f t="shared" si="3"/>
        <v>3</v>
      </c>
      <c r="R28" s="2">
        <f>P28</f>
        <v>27</v>
      </c>
      <c r="S28" s="2"/>
      <c r="T28" s="2"/>
      <c r="U28" s="2"/>
      <c r="V28" s="2"/>
      <c r="W28" s="2"/>
    </row>
    <row r="29" spans="1:23">
      <c r="A29">
        <v>27</v>
      </c>
      <c r="B29" t="s">
        <v>211</v>
      </c>
      <c r="C29"/>
      <c r="D29"/>
      <c r="E29"/>
      <c r="F29"/>
      <c r="G29">
        <v>1</v>
      </c>
      <c r="H29"/>
      <c r="I29"/>
      <c r="J29" s="2">
        <v>30</v>
      </c>
      <c r="K29" s="2">
        <v>24</v>
      </c>
      <c r="L29" s="40">
        <v>2</v>
      </c>
      <c r="M29" s="2">
        <f t="shared" si="0"/>
        <v>24</v>
      </c>
      <c r="O29" s="2">
        <f t="shared" si="1"/>
        <v>2.4000000000000004</v>
      </c>
      <c r="P29" s="2">
        <f t="shared" si="2"/>
        <v>21.6</v>
      </c>
      <c r="Q29" s="2">
        <f t="shared" si="3"/>
        <v>2.4000000000000004</v>
      </c>
      <c r="R29" s="2">
        <f>P29</f>
        <v>21.6</v>
      </c>
      <c r="S29" s="2"/>
      <c r="T29" s="2"/>
      <c r="U29" s="2"/>
      <c r="V29" s="2"/>
      <c r="W29" s="2"/>
    </row>
    <row r="30" spans="1:23">
      <c r="A30">
        <v>28</v>
      </c>
      <c r="B30" t="s">
        <v>212</v>
      </c>
      <c r="C30"/>
      <c r="D30"/>
      <c r="E30">
        <v>1</v>
      </c>
      <c r="F30"/>
      <c r="G30"/>
      <c r="H30"/>
      <c r="I30"/>
      <c r="J30" s="2">
        <v>15</v>
      </c>
      <c r="K30" s="2">
        <v>10</v>
      </c>
      <c r="M30" s="2">
        <f t="shared" si="0"/>
        <v>0</v>
      </c>
      <c r="O30" s="2">
        <f t="shared" si="1"/>
        <v>0</v>
      </c>
      <c r="P30" s="2">
        <f t="shared" si="2"/>
        <v>0</v>
      </c>
      <c r="Q30" s="2">
        <f t="shared" si="3"/>
        <v>0</v>
      </c>
      <c r="S30" s="2"/>
      <c r="T30" s="2"/>
      <c r="U30" s="2"/>
      <c r="V30" s="2"/>
      <c r="W30" s="2"/>
    </row>
    <row r="31" spans="1:23">
      <c r="A31">
        <v>29</v>
      </c>
      <c r="B31" t="s">
        <v>213</v>
      </c>
      <c r="C31"/>
      <c r="D31"/>
      <c r="E31"/>
      <c r="F31">
        <v>1</v>
      </c>
      <c r="G31"/>
      <c r="H31"/>
      <c r="I31"/>
      <c r="J31" s="2">
        <v>80</v>
      </c>
      <c r="K31" s="2">
        <v>60</v>
      </c>
      <c r="M31" s="2">
        <f t="shared" si="0"/>
        <v>0</v>
      </c>
      <c r="O31" s="2">
        <f t="shared" si="1"/>
        <v>0</v>
      </c>
      <c r="P31" s="2">
        <f t="shared" si="2"/>
        <v>0</v>
      </c>
      <c r="Q31" s="2">
        <f t="shared" si="3"/>
        <v>0</v>
      </c>
      <c r="S31" s="2"/>
      <c r="T31" s="2"/>
      <c r="U31" s="2"/>
      <c r="V31" s="2"/>
      <c r="W31" s="2"/>
    </row>
    <row r="32" spans="1:23">
      <c r="A32">
        <v>30</v>
      </c>
      <c r="B32" t="s">
        <v>214</v>
      </c>
      <c r="C32"/>
      <c r="D32"/>
      <c r="E32"/>
      <c r="F32"/>
      <c r="G32"/>
      <c r="H32"/>
      <c r="I32"/>
      <c r="J32" s="2">
        <v>100</v>
      </c>
      <c r="K32" s="2">
        <v>80</v>
      </c>
      <c r="M32" s="2">
        <f t="shared" si="0"/>
        <v>0</v>
      </c>
      <c r="O32" s="2">
        <f t="shared" si="1"/>
        <v>0</v>
      </c>
      <c r="P32" s="2">
        <f t="shared" si="2"/>
        <v>0</v>
      </c>
      <c r="Q32" s="2">
        <f t="shared" si="3"/>
        <v>0</v>
      </c>
      <c r="S32" s="2"/>
      <c r="T32" s="2"/>
      <c r="U32" s="2"/>
      <c r="V32" s="2"/>
      <c r="W32" s="2"/>
    </row>
    <row r="33" spans="1:23">
      <c r="A33">
        <v>31</v>
      </c>
      <c r="B33" t="s">
        <v>215</v>
      </c>
      <c r="C33" t="s">
        <v>216</v>
      </c>
      <c r="D33"/>
      <c r="E33"/>
      <c r="F33">
        <v>1</v>
      </c>
      <c r="G33"/>
      <c r="H33"/>
      <c r="I33"/>
      <c r="J33" s="2">
        <v>40</v>
      </c>
      <c r="K33" s="2">
        <v>30</v>
      </c>
      <c r="M33" s="2">
        <f t="shared" si="0"/>
        <v>0</v>
      </c>
      <c r="O33" s="2">
        <f t="shared" si="1"/>
        <v>0</v>
      </c>
      <c r="P33" s="2">
        <f t="shared" si="2"/>
        <v>0</v>
      </c>
      <c r="Q33" s="2">
        <f t="shared" si="3"/>
        <v>0</v>
      </c>
      <c r="S33" s="2"/>
      <c r="T33" s="2"/>
      <c r="U33" s="2"/>
      <c r="V33" s="2"/>
      <c r="W33" s="2"/>
    </row>
    <row r="34" spans="1:23">
      <c r="A34">
        <v>32</v>
      </c>
      <c r="B34" t="s">
        <v>217</v>
      </c>
      <c r="C34"/>
      <c r="D34"/>
      <c r="E34"/>
      <c r="F34">
        <v>1</v>
      </c>
      <c r="G34"/>
      <c r="H34"/>
      <c r="I34"/>
      <c r="J34" s="2">
        <v>60</v>
      </c>
      <c r="K34" s="2">
        <v>50</v>
      </c>
      <c r="L34" s="40">
        <v>2</v>
      </c>
      <c r="M34" s="2">
        <f t="shared" si="0"/>
        <v>50</v>
      </c>
      <c r="O34" s="2">
        <f t="shared" si="1"/>
        <v>5</v>
      </c>
      <c r="P34" s="2">
        <f t="shared" si="2"/>
        <v>45</v>
      </c>
      <c r="Q34" s="2">
        <f t="shared" si="3"/>
        <v>5</v>
      </c>
      <c r="R34" s="2">
        <f>P34</f>
        <v>45</v>
      </c>
      <c r="S34" s="2"/>
      <c r="T34" s="2"/>
      <c r="U34" s="2"/>
      <c r="V34" s="2"/>
      <c r="W34" s="2"/>
    </row>
    <row r="35" spans="1:23">
      <c r="A35">
        <v>33</v>
      </c>
      <c r="B35" t="s">
        <v>218</v>
      </c>
      <c r="C35"/>
      <c r="D35"/>
      <c r="E35"/>
      <c r="F35">
        <v>1</v>
      </c>
      <c r="G35"/>
      <c r="H35"/>
      <c r="I35"/>
      <c r="J35" s="2">
        <v>40</v>
      </c>
      <c r="K35" s="2">
        <v>30</v>
      </c>
      <c r="M35" s="2">
        <f t="shared" ref="M35:M39" si="4">IF(L35=1,J35,IF(L35=2,K35,0))</f>
        <v>0</v>
      </c>
      <c r="O35" s="2">
        <f t="shared" si="1"/>
        <v>0</v>
      </c>
      <c r="P35" s="2">
        <f t="shared" ref="P35:P39" si="5">+M35-O35</f>
        <v>0</v>
      </c>
      <c r="Q35" s="2">
        <f t="shared" ref="Q35:Q39" si="6">+N35+O35</f>
        <v>0</v>
      </c>
      <c r="S35" s="2"/>
      <c r="T35" s="2"/>
      <c r="U35" s="2"/>
      <c r="V35" s="2"/>
      <c r="W35" s="2"/>
    </row>
    <row r="36" spans="1:23">
      <c r="A36">
        <v>34</v>
      </c>
      <c r="B36" t="s">
        <v>219</v>
      </c>
      <c r="C36"/>
      <c r="D36"/>
      <c r="E36">
        <v>1</v>
      </c>
      <c r="F36"/>
      <c r="G36"/>
      <c r="H36"/>
      <c r="I36"/>
      <c r="J36" s="2">
        <v>3</v>
      </c>
      <c r="K36" s="2">
        <v>2</v>
      </c>
      <c r="L36" s="40">
        <v>2</v>
      </c>
      <c r="M36" s="2">
        <f t="shared" si="4"/>
        <v>2</v>
      </c>
      <c r="O36" s="2">
        <f t="shared" si="1"/>
        <v>0.2</v>
      </c>
      <c r="P36" s="2">
        <f t="shared" si="5"/>
        <v>1.8</v>
      </c>
      <c r="Q36" s="2">
        <f t="shared" si="6"/>
        <v>0.2</v>
      </c>
      <c r="R36" s="2">
        <f>P36</f>
        <v>1.8</v>
      </c>
      <c r="S36" s="2"/>
      <c r="T36" s="2"/>
      <c r="U36" s="2"/>
      <c r="V36" s="2"/>
      <c r="W36" s="2"/>
    </row>
    <row r="37" spans="1:23">
      <c r="A37">
        <v>35</v>
      </c>
      <c r="B37" t="s">
        <v>219</v>
      </c>
      <c r="C37"/>
      <c r="D37"/>
      <c r="E37">
        <v>1</v>
      </c>
      <c r="F37"/>
      <c r="G37"/>
      <c r="H37"/>
      <c r="I37"/>
      <c r="J37" s="2">
        <v>3</v>
      </c>
      <c r="K37" s="2">
        <v>2</v>
      </c>
      <c r="L37" s="40">
        <v>2</v>
      </c>
      <c r="M37" s="2">
        <f t="shared" si="4"/>
        <v>2</v>
      </c>
      <c r="O37" s="2">
        <f t="shared" si="1"/>
        <v>0.2</v>
      </c>
      <c r="P37" s="2">
        <f t="shared" si="5"/>
        <v>1.8</v>
      </c>
      <c r="Q37" s="2">
        <f t="shared" si="6"/>
        <v>0.2</v>
      </c>
      <c r="R37" s="2">
        <f>P37</f>
        <v>1.8</v>
      </c>
      <c r="S37" s="2"/>
      <c r="T37" s="2"/>
      <c r="U37" s="2"/>
      <c r="V37" s="2"/>
      <c r="W37" s="2"/>
    </row>
    <row r="38" spans="1:23">
      <c r="A38">
        <v>36</v>
      </c>
      <c r="B38" t="s">
        <v>219</v>
      </c>
      <c r="C38"/>
      <c r="D38"/>
      <c r="E38">
        <v>1</v>
      </c>
      <c r="F38"/>
      <c r="G38"/>
      <c r="H38"/>
      <c r="I38"/>
      <c r="J38" s="2">
        <v>3</v>
      </c>
      <c r="K38" s="2">
        <v>2</v>
      </c>
      <c r="L38" s="40">
        <v>2</v>
      </c>
      <c r="M38" s="2">
        <f t="shared" si="4"/>
        <v>2</v>
      </c>
      <c r="O38" s="2">
        <f t="shared" si="1"/>
        <v>0.2</v>
      </c>
      <c r="P38" s="2">
        <f t="shared" si="5"/>
        <v>1.8</v>
      </c>
      <c r="Q38" s="2">
        <f t="shared" si="6"/>
        <v>0.2</v>
      </c>
      <c r="R38" s="2">
        <f>P38</f>
        <v>1.8</v>
      </c>
      <c r="S38" s="2"/>
      <c r="T38" s="2"/>
      <c r="U38" s="2"/>
      <c r="V38" s="2"/>
      <c r="W38" s="2"/>
    </row>
    <row r="39" spans="1:23">
      <c r="A39">
        <v>37</v>
      </c>
      <c r="B39" t="s">
        <v>219</v>
      </c>
      <c r="C39"/>
      <c r="D39"/>
      <c r="E39">
        <v>1</v>
      </c>
      <c r="F39"/>
      <c r="G39"/>
      <c r="H39"/>
      <c r="I39"/>
      <c r="J39" s="2">
        <v>3</v>
      </c>
      <c r="K39" s="2">
        <v>2</v>
      </c>
      <c r="M39" s="2">
        <f t="shared" si="4"/>
        <v>0</v>
      </c>
      <c r="O39" s="2">
        <f t="shared" si="1"/>
        <v>0</v>
      </c>
      <c r="P39" s="2">
        <f t="shared" si="5"/>
        <v>0</v>
      </c>
      <c r="Q39" s="2">
        <f t="shared" si="6"/>
        <v>0</v>
      </c>
      <c r="S39" s="2"/>
      <c r="T39" s="2"/>
      <c r="U39" s="2"/>
      <c r="V39" s="2"/>
      <c r="W39" s="2"/>
    </row>
    <row r="40" spans="1:23">
      <c r="A40"/>
      <c r="B40" t="s">
        <v>221</v>
      </c>
      <c r="C40"/>
      <c r="D40"/>
      <c r="E40"/>
      <c r="F40"/>
      <c r="G40"/>
      <c r="H40"/>
      <c r="I40"/>
      <c r="J40" s="2">
        <v>10</v>
      </c>
      <c r="K40" s="2">
        <v>8</v>
      </c>
      <c r="M40" s="2">
        <f t="shared" ref="M40:M99" si="7">IF(L40=1,J40,IF(L40=2,K40,0))</f>
        <v>0</v>
      </c>
      <c r="N40" s="2">
        <f t="shared" ref="N40:N99" si="8">IF(J40&gt;0,0.25,0)</f>
        <v>0.25</v>
      </c>
      <c r="O40" s="2">
        <f t="shared" ref="O40:O99" si="9">IF(M40&gt;80,8,M40*0.1)</f>
        <v>0</v>
      </c>
      <c r="P40" s="2">
        <f t="shared" ref="P40:P99" si="10">+M40-O40</f>
        <v>0</v>
      </c>
      <c r="Q40" s="2">
        <f t="shared" ref="Q40:Q99" si="11">+N40+O40</f>
        <v>0.25</v>
      </c>
      <c r="S40" s="2"/>
      <c r="T40" s="2"/>
      <c r="U40" s="2"/>
      <c r="V40" s="2"/>
      <c r="W40" s="2"/>
    </row>
    <row r="41" spans="1:23">
      <c r="A41"/>
      <c r="B41" t="s">
        <v>89</v>
      </c>
      <c r="C41"/>
      <c r="D41"/>
      <c r="E41"/>
      <c r="F41"/>
      <c r="G41"/>
      <c r="H41"/>
      <c r="I41"/>
      <c r="J41" s="2">
        <v>8</v>
      </c>
      <c r="K41" s="2">
        <v>6</v>
      </c>
      <c r="M41" s="2">
        <f t="shared" si="7"/>
        <v>0</v>
      </c>
      <c r="N41" s="2">
        <f t="shared" si="8"/>
        <v>0.25</v>
      </c>
      <c r="O41" s="2">
        <f t="shared" si="9"/>
        <v>0</v>
      </c>
      <c r="P41" s="2">
        <f t="shared" si="10"/>
        <v>0</v>
      </c>
      <c r="Q41" s="2">
        <f t="shared" si="11"/>
        <v>0.25</v>
      </c>
      <c r="S41" s="2"/>
      <c r="T41" s="2"/>
      <c r="U41" s="2"/>
      <c r="V41" s="2"/>
      <c r="W41" s="2"/>
    </row>
    <row r="42" spans="1:23">
      <c r="A42"/>
      <c r="B42" t="s">
        <v>222</v>
      </c>
      <c r="C42"/>
      <c r="D42"/>
      <c r="E42"/>
      <c r="F42"/>
      <c r="G42"/>
      <c r="H42"/>
      <c r="I42"/>
      <c r="J42" s="2">
        <v>10</v>
      </c>
      <c r="K42" s="2">
        <v>8</v>
      </c>
      <c r="M42" s="2">
        <f t="shared" si="7"/>
        <v>0</v>
      </c>
      <c r="N42" s="2">
        <f t="shared" si="8"/>
        <v>0.25</v>
      </c>
      <c r="O42" s="2">
        <f t="shared" si="9"/>
        <v>0</v>
      </c>
      <c r="P42" s="2">
        <f t="shared" si="10"/>
        <v>0</v>
      </c>
      <c r="Q42" s="2">
        <f t="shared" si="11"/>
        <v>0.25</v>
      </c>
      <c r="S42" s="2"/>
      <c r="T42" s="2"/>
      <c r="U42" s="2"/>
      <c r="V42" s="2"/>
      <c r="W42" s="2"/>
    </row>
    <row r="43" spans="1:23">
      <c r="A43"/>
      <c r="B43" t="s">
        <v>223</v>
      </c>
      <c r="C43"/>
      <c r="D43"/>
      <c r="E43"/>
      <c r="F43"/>
      <c r="G43"/>
      <c r="H43"/>
      <c r="I43"/>
      <c r="J43" s="2">
        <v>8</v>
      </c>
      <c r="K43" s="2">
        <v>5</v>
      </c>
      <c r="M43" s="2">
        <f t="shared" si="7"/>
        <v>0</v>
      </c>
      <c r="N43" s="2">
        <f t="shared" si="8"/>
        <v>0.25</v>
      </c>
      <c r="O43" s="2">
        <f t="shared" si="9"/>
        <v>0</v>
      </c>
      <c r="P43" s="2">
        <f t="shared" si="10"/>
        <v>0</v>
      </c>
      <c r="Q43" s="2">
        <f t="shared" si="11"/>
        <v>0.25</v>
      </c>
      <c r="S43" s="2"/>
      <c r="T43" s="2"/>
      <c r="U43" s="2"/>
      <c r="V43" s="2"/>
      <c r="W43" s="2"/>
    </row>
    <row r="44" spans="1:23">
      <c r="A44"/>
      <c r="B44" t="s">
        <v>224</v>
      </c>
      <c r="C44"/>
      <c r="D44"/>
      <c r="E44"/>
      <c r="F44"/>
      <c r="G44"/>
      <c r="H44"/>
      <c r="I44"/>
      <c r="J44" s="2">
        <v>8</v>
      </c>
      <c r="K44" s="2">
        <v>5</v>
      </c>
      <c r="M44" s="2">
        <f t="shared" si="7"/>
        <v>0</v>
      </c>
      <c r="N44" s="2">
        <f t="shared" si="8"/>
        <v>0.25</v>
      </c>
      <c r="O44" s="2">
        <f t="shared" si="9"/>
        <v>0</v>
      </c>
      <c r="P44" s="2">
        <f t="shared" si="10"/>
        <v>0</v>
      </c>
      <c r="Q44" s="2">
        <f t="shared" si="11"/>
        <v>0.25</v>
      </c>
      <c r="S44" s="2"/>
      <c r="T44" s="2"/>
      <c r="U44" s="2"/>
      <c r="V44" s="2"/>
      <c r="W44" s="2"/>
    </row>
    <row r="45" spans="1:23">
      <c r="A45"/>
      <c r="B45" t="s">
        <v>225</v>
      </c>
      <c r="C45"/>
      <c r="D45"/>
      <c r="E45"/>
      <c r="F45"/>
      <c r="G45"/>
      <c r="H45"/>
      <c r="I45"/>
      <c r="J45" s="2">
        <v>5</v>
      </c>
      <c r="K45" s="2">
        <v>4</v>
      </c>
      <c r="L45" s="40">
        <v>2</v>
      </c>
      <c r="M45" s="2">
        <f t="shared" si="7"/>
        <v>4</v>
      </c>
      <c r="N45" s="2">
        <f t="shared" si="8"/>
        <v>0.25</v>
      </c>
      <c r="O45" s="2">
        <f t="shared" si="9"/>
        <v>0.4</v>
      </c>
      <c r="P45" s="2">
        <f t="shared" si="10"/>
        <v>3.6</v>
      </c>
      <c r="Q45" s="2">
        <f t="shared" si="11"/>
        <v>0.65</v>
      </c>
      <c r="R45" s="2">
        <f>P45</f>
        <v>3.6</v>
      </c>
      <c r="S45" s="2"/>
      <c r="T45" s="2"/>
      <c r="U45" s="2"/>
      <c r="V45" s="2"/>
      <c r="W45" s="2"/>
    </row>
    <row r="46" spans="1:23">
      <c r="A46"/>
      <c r="B46" t="s">
        <v>226</v>
      </c>
      <c r="C46"/>
      <c r="D46"/>
      <c r="E46"/>
      <c r="F46"/>
      <c r="G46"/>
      <c r="H46"/>
      <c r="I46"/>
      <c r="J46" s="2">
        <v>3</v>
      </c>
      <c r="K46" s="2">
        <v>2</v>
      </c>
      <c r="L46" s="40">
        <v>2</v>
      </c>
      <c r="M46" s="2">
        <f t="shared" si="7"/>
        <v>2</v>
      </c>
      <c r="N46" s="2">
        <f t="shared" si="8"/>
        <v>0.25</v>
      </c>
      <c r="O46" s="2">
        <f t="shared" si="9"/>
        <v>0.2</v>
      </c>
      <c r="P46" s="2">
        <f t="shared" si="10"/>
        <v>1.8</v>
      </c>
      <c r="Q46" s="2">
        <f t="shared" si="11"/>
        <v>0.45</v>
      </c>
      <c r="R46" s="2">
        <f>P46</f>
        <v>1.8</v>
      </c>
      <c r="S46" s="2"/>
      <c r="T46" s="2"/>
      <c r="U46" s="2"/>
      <c r="V46" s="2"/>
      <c r="W46" s="2"/>
    </row>
    <row r="47" spans="1:23">
      <c r="A47"/>
      <c r="B47" t="s">
        <v>227</v>
      </c>
      <c r="C47"/>
      <c r="D47"/>
      <c r="E47"/>
      <c r="F47"/>
      <c r="G47"/>
      <c r="H47"/>
      <c r="I47"/>
      <c r="J47" s="2">
        <v>20</v>
      </c>
      <c r="K47" s="2">
        <v>14</v>
      </c>
      <c r="M47" s="2">
        <f t="shared" si="7"/>
        <v>0</v>
      </c>
      <c r="N47" s="2">
        <f t="shared" si="8"/>
        <v>0.25</v>
      </c>
      <c r="O47" s="2">
        <f t="shared" si="9"/>
        <v>0</v>
      </c>
      <c r="P47" s="2">
        <f t="shared" si="10"/>
        <v>0</v>
      </c>
      <c r="Q47" s="2">
        <f t="shared" si="11"/>
        <v>0.25</v>
      </c>
      <c r="S47" s="2"/>
      <c r="T47" s="2"/>
      <c r="U47" s="2"/>
      <c r="V47" s="2"/>
      <c r="W47" s="2"/>
    </row>
    <row r="48" spans="1:23">
      <c r="A48"/>
      <c r="B48" t="s">
        <v>228</v>
      </c>
      <c r="C48"/>
      <c r="D48"/>
      <c r="E48"/>
      <c r="F48"/>
      <c r="G48"/>
      <c r="H48"/>
      <c r="I48"/>
      <c r="J48" s="2">
        <v>20</v>
      </c>
      <c r="K48" s="2">
        <v>15</v>
      </c>
      <c r="L48" s="40">
        <v>2</v>
      </c>
      <c r="M48" s="2">
        <f t="shared" si="7"/>
        <v>15</v>
      </c>
      <c r="N48" s="2">
        <f t="shared" si="8"/>
        <v>0.25</v>
      </c>
      <c r="O48" s="2">
        <f t="shared" si="9"/>
        <v>1.5</v>
      </c>
      <c r="P48" s="2">
        <f t="shared" si="10"/>
        <v>13.5</v>
      </c>
      <c r="Q48" s="2">
        <f t="shared" si="11"/>
        <v>1.75</v>
      </c>
      <c r="R48" s="2">
        <f>P48</f>
        <v>13.5</v>
      </c>
      <c r="S48" s="2"/>
      <c r="T48" s="2"/>
      <c r="U48" s="2"/>
      <c r="V48" s="2"/>
      <c r="W48" s="2"/>
    </row>
    <row r="49" spans="1:23">
      <c r="A49"/>
      <c r="B49" t="s">
        <v>228</v>
      </c>
      <c r="C49"/>
      <c r="D49"/>
      <c r="E49"/>
      <c r="F49"/>
      <c r="G49"/>
      <c r="H49"/>
      <c r="I49"/>
      <c r="J49" s="2">
        <v>10</v>
      </c>
      <c r="K49" s="2">
        <v>8</v>
      </c>
      <c r="L49" s="40">
        <v>1</v>
      </c>
      <c r="M49" s="2">
        <f t="shared" si="7"/>
        <v>10</v>
      </c>
      <c r="N49" s="2">
        <f t="shared" si="8"/>
        <v>0.25</v>
      </c>
      <c r="O49" s="2">
        <f t="shared" si="9"/>
        <v>1</v>
      </c>
      <c r="P49" s="2">
        <f t="shared" si="10"/>
        <v>9</v>
      </c>
      <c r="Q49" s="2">
        <f t="shared" si="11"/>
        <v>1.25</v>
      </c>
      <c r="R49" s="2">
        <f>P49</f>
        <v>9</v>
      </c>
      <c r="S49" s="2"/>
      <c r="T49" s="2"/>
      <c r="U49" s="2"/>
      <c r="V49" s="2"/>
      <c r="W49" s="2"/>
    </row>
    <row r="50" spans="1:23">
      <c r="A50"/>
      <c r="B50" t="s">
        <v>228</v>
      </c>
      <c r="C50"/>
      <c r="D50"/>
      <c r="E50"/>
      <c r="F50"/>
      <c r="G50"/>
      <c r="H50"/>
      <c r="I50"/>
      <c r="J50" s="2">
        <v>15</v>
      </c>
      <c r="K50" s="2">
        <v>12</v>
      </c>
      <c r="M50" s="2">
        <f t="shared" si="7"/>
        <v>0</v>
      </c>
      <c r="N50" s="2">
        <f t="shared" si="8"/>
        <v>0.25</v>
      </c>
      <c r="O50" s="2">
        <f t="shared" si="9"/>
        <v>0</v>
      </c>
      <c r="P50" s="2">
        <f t="shared" si="10"/>
        <v>0</v>
      </c>
      <c r="Q50" s="2">
        <f t="shared" si="11"/>
        <v>0.25</v>
      </c>
      <c r="S50" s="2"/>
      <c r="T50" s="2"/>
      <c r="U50" s="2"/>
      <c r="V50" s="2"/>
      <c r="W50" s="2"/>
    </row>
    <row r="51" spans="1:23">
      <c r="A51"/>
      <c r="B51" t="s">
        <v>214</v>
      </c>
      <c r="C51"/>
      <c r="D51"/>
      <c r="E51"/>
      <c r="F51"/>
      <c r="G51"/>
      <c r="H51"/>
      <c r="I51"/>
      <c r="J51" s="2">
        <v>75</v>
      </c>
      <c r="K51" s="2">
        <v>65</v>
      </c>
      <c r="L51" s="40">
        <v>2</v>
      </c>
      <c r="M51" s="2">
        <f t="shared" si="7"/>
        <v>65</v>
      </c>
      <c r="N51" s="2">
        <f t="shared" si="8"/>
        <v>0.25</v>
      </c>
      <c r="O51" s="2">
        <f t="shared" si="9"/>
        <v>6.5</v>
      </c>
      <c r="P51" s="2">
        <f t="shared" si="10"/>
        <v>58.5</v>
      </c>
      <c r="Q51" s="2">
        <f t="shared" si="11"/>
        <v>6.75</v>
      </c>
      <c r="R51" s="2">
        <f>P51</f>
        <v>58.5</v>
      </c>
      <c r="S51" s="2"/>
      <c r="T51" s="2"/>
      <c r="U51" s="2"/>
      <c r="V51" s="2"/>
      <c r="W51" s="2"/>
    </row>
    <row r="52" spans="1:23">
      <c r="A52"/>
      <c r="B52" t="s">
        <v>229</v>
      </c>
      <c r="C52"/>
      <c r="D52"/>
      <c r="E52"/>
      <c r="F52"/>
      <c r="G52"/>
      <c r="H52"/>
      <c r="I52"/>
      <c r="J52" s="2">
        <v>20</v>
      </c>
      <c r="K52" s="2">
        <v>15</v>
      </c>
      <c r="M52" s="2">
        <f t="shared" si="7"/>
        <v>0</v>
      </c>
      <c r="N52" s="2">
        <f t="shared" si="8"/>
        <v>0.25</v>
      </c>
      <c r="O52" s="2">
        <f t="shared" si="9"/>
        <v>0</v>
      </c>
      <c r="P52" s="2">
        <f t="shared" si="10"/>
        <v>0</v>
      </c>
      <c r="Q52" s="2">
        <f t="shared" si="11"/>
        <v>0.25</v>
      </c>
      <c r="S52" s="2"/>
      <c r="T52" s="2"/>
      <c r="U52" s="2"/>
      <c r="V52" s="2"/>
      <c r="W52" s="2"/>
    </row>
    <row r="53" spans="1:23">
      <c r="A53"/>
      <c r="B53" t="s">
        <v>230</v>
      </c>
      <c r="C53"/>
      <c r="D53"/>
      <c r="E53"/>
      <c r="F53"/>
      <c r="G53"/>
      <c r="H53"/>
      <c r="I53"/>
      <c r="J53" s="2">
        <v>2</v>
      </c>
      <c r="K53" s="2">
        <v>1</v>
      </c>
      <c r="M53" s="2">
        <f t="shared" si="7"/>
        <v>0</v>
      </c>
      <c r="N53" s="2">
        <f t="shared" si="8"/>
        <v>0.25</v>
      </c>
      <c r="O53" s="2">
        <f t="shared" si="9"/>
        <v>0</v>
      </c>
      <c r="P53" s="2">
        <f t="shared" si="10"/>
        <v>0</v>
      </c>
      <c r="Q53" s="2">
        <f t="shared" si="11"/>
        <v>0.25</v>
      </c>
      <c r="S53" s="2"/>
      <c r="T53" s="2"/>
      <c r="U53" s="2"/>
      <c r="V53" s="2"/>
      <c r="W53" s="2"/>
    </row>
    <row r="54" spans="1:23">
      <c r="A54"/>
      <c r="B54" t="s">
        <v>231</v>
      </c>
      <c r="C54"/>
      <c r="D54"/>
      <c r="E54"/>
      <c r="F54"/>
      <c r="G54"/>
      <c r="H54"/>
      <c r="I54"/>
      <c r="J54" s="2">
        <v>5</v>
      </c>
      <c r="K54" s="2">
        <v>3</v>
      </c>
      <c r="M54" s="2">
        <f t="shared" si="7"/>
        <v>0</v>
      </c>
      <c r="N54" s="2">
        <f t="shared" si="8"/>
        <v>0.25</v>
      </c>
      <c r="O54" s="2">
        <f t="shared" si="9"/>
        <v>0</v>
      </c>
      <c r="P54" s="2">
        <f t="shared" si="10"/>
        <v>0</v>
      </c>
      <c r="Q54" s="2">
        <f t="shared" si="11"/>
        <v>0.25</v>
      </c>
      <c r="S54" s="2"/>
      <c r="T54" s="2"/>
      <c r="U54" s="2"/>
      <c r="V54" s="2"/>
      <c r="W54" s="2"/>
    </row>
    <row r="55" spans="1:23">
      <c r="A55"/>
      <c r="B55" t="s">
        <v>232</v>
      </c>
      <c r="C55"/>
      <c r="D55"/>
      <c r="E55"/>
      <c r="F55"/>
      <c r="G55"/>
      <c r="H55"/>
      <c r="I55"/>
      <c r="J55" s="2">
        <v>7</v>
      </c>
      <c r="K55" s="2">
        <v>5</v>
      </c>
      <c r="L55" s="40">
        <v>2</v>
      </c>
      <c r="M55" s="2">
        <f t="shared" si="7"/>
        <v>5</v>
      </c>
      <c r="N55" s="2">
        <f t="shared" si="8"/>
        <v>0.25</v>
      </c>
      <c r="O55" s="2">
        <f t="shared" si="9"/>
        <v>0.5</v>
      </c>
      <c r="P55" s="2">
        <f t="shared" si="10"/>
        <v>4.5</v>
      </c>
      <c r="Q55" s="2">
        <f t="shared" si="11"/>
        <v>0.75</v>
      </c>
      <c r="R55" s="2">
        <f>P55</f>
        <v>4.5</v>
      </c>
      <c r="S55" s="2"/>
      <c r="T55" s="2"/>
      <c r="U55" s="2"/>
      <c r="V55" s="2"/>
      <c r="W55" s="2"/>
    </row>
    <row r="56" spans="1:23">
      <c r="A56"/>
      <c r="B56" t="s">
        <v>233</v>
      </c>
      <c r="C56"/>
      <c r="D56"/>
      <c r="E56"/>
      <c r="F56"/>
      <c r="G56"/>
      <c r="H56"/>
      <c r="I56"/>
      <c r="J56" s="2">
        <v>25</v>
      </c>
      <c r="K56" s="2">
        <v>15</v>
      </c>
      <c r="M56" s="2">
        <f t="shared" si="7"/>
        <v>0</v>
      </c>
      <c r="N56" s="2">
        <f t="shared" si="8"/>
        <v>0.25</v>
      </c>
      <c r="O56" s="2">
        <f t="shared" si="9"/>
        <v>0</v>
      </c>
      <c r="P56" s="2">
        <f t="shared" si="10"/>
        <v>0</v>
      </c>
      <c r="Q56" s="2">
        <f t="shared" si="11"/>
        <v>0.25</v>
      </c>
      <c r="S56" s="2"/>
      <c r="T56" s="2"/>
      <c r="U56" s="2"/>
      <c r="V56" s="2"/>
      <c r="W56" s="2"/>
    </row>
    <row r="57" spans="1:23">
      <c r="A57"/>
      <c r="B57" t="s">
        <v>234</v>
      </c>
      <c r="C57"/>
      <c r="D57"/>
      <c r="E57"/>
      <c r="F57"/>
      <c r="G57"/>
      <c r="H57"/>
      <c r="I57"/>
      <c r="J57" s="2">
        <v>40</v>
      </c>
      <c r="K57" s="2">
        <v>35</v>
      </c>
      <c r="M57" s="2">
        <f t="shared" si="7"/>
        <v>0</v>
      </c>
      <c r="N57" s="2">
        <f t="shared" si="8"/>
        <v>0.25</v>
      </c>
      <c r="O57" s="2">
        <f t="shared" si="9"/>
        <v>0</v>
      </c>
      <c r="P57" s="2">
        <f t="shared" si="10"/>
        <v>0</v>
      </c>
      <c r="Q57" s="2">
        <f t="shared" si="11"/>
        <v>0.25</v>
      </c>
      <c r="S57" s="2"/>
      <c r="T57" s="2"/>
      <c r="U57" s="2"/>
      <c r="V57" s="2"/>
      <c r="W57" s="2"/>
    </row>
    <row r="58" spans="1:23">
      <c r="A58"/>
      <c r="B58" t="s">
        <v>235</v>
      </c>
      <c r="C58"/>
      <c r="D58"/>
      <c r="E58"/>
      <c r="F58"/>
      <c r="G58"/>
      <c r="H58"/>
      <c r="I58"/>
      <c r="J58" s="2">
        <v>35</v>
      </c>
      <c r="K58" s="2">
        <v>25</v>
      </c>
      <c r="M58" s="2">
        <f t="shared" si="7"/>
        <v>0</v>
      </c>
      <c r="N58" s="2">
        <f t="shared" si="8"/>
        <v>0.25</v>
      </c>
      <c r="O58" s="2">
        <f t="shared" si="9"/>
        <v>0</v>
      </c>
      <c r="P58" s="2">
        <f t="shared" si="10"/>
        <v>0</v>
      </c>
      <c r="Q58" s="2">
        <f t="shared" si="11"/>
        <v>0.25</v>
      </c>
      <c r="S58" s="2"/>
      <c r="T58" s="2"/>
      <c r="U58" s="2"/>
      <c r="V58" s="2"/>
      <c r="W58" s="2"/>
    </row>
    <row r="59" spans="1:23">
      <c r="A59"/>
      <c r="B59" t="s">
        <v>236</v>
      </c>
      <c r="C59"/>
      <c r="D59"/>
      <c r="E59"/>
      <c r="F59"/>
      <c r="G59"/>
      <c r="H59"/>
      <c r="I59"/>
      <c r="J59" s="2">
        <v>5</v>
      </c>
      <c r="K59" s="2">
        <v>3</v>
      </c>
      <c r="M59" s="2">
        <f t="shared" si="7"/>
        <v>0</v>
      </c>
      <c r="N59" s="2">
        <f t="shared" si="8"/>
        <v>0.25</v>
      </c>
      <c r="O59" s="2">
        <f t="shared" si="9"/>
        <v>0</v>
      </c>
      <c r="P59" s="2">
        <f t="shared" si="10"/>
        <v>0</v>
      </c>
      <c r="Q59" s="2">
        <f t="shared" si="11"/>
        <v>0.25</v>
      </c>
      <c r="S59" s="2"/>
      <c r="T59" s="2"/>
      <c r="U59" s="2"/>
      <c r="V59" s="2"/>
      <c r="W59" s="2"/>
    </row>
    <row r="60" spans="1:23">
      <c r="A60"/>
      <c r="B60" t="s">
        <v>513</v>
      </c>
      <c r="C60"/>
      <c r="D60"/>
      <c r="E60"/>
      <c r="F60"/>
      <c r="G60"/>
      <c r="H60"/>
      <c r="I60"/>
      <c r="J60" s="2">
        <v>25</v>
      </c>
      <c r="K60" s="2">
        <v>20</v>
      </c>
      <c r="M60" s="2">
        <f t="shared" si="7"/>
        <v>0</v>
      </c>
      <c r="N60" s="2">
        <f t="shared" si="8"/>
        <v>0.25</v>
      </c>
      <c r="O60" s="2">
        <f t="shared" si="9"/>
        <v>0</v>
      </c>
      <c r="P60" s="2">
        <f t="shared" si="10"/>
        <v>0</v>
      </c>
      <c r="Q60" s="2">
        <f t="shared" si="11"/>
        <v>0.25</v>
      </c>
      <c r="S60" s="2"/>
      <c r="T60" s="2"/>
      <c r="U60" s="2"/>
      <c r="V60" s="2"/>
      <c r="W60" s="2"/>
    </row>
    <row r="61" spans="1:23">
      <c r="A61"/>
      <c r="B61" t="s">
        <v>514</v>
      </c>
      <c r="C61"/>
      <c r="D61"/>
      <c r="E61"/>
      <c r="F61"/>
      <c r="G61"/>
      <c r="H61"/>
      <c r="I61"/>
      <c r="J61" s="2">
        <v>25</v>
      </c>
      <c r="K61" s="2">
        <v>20</v>
      </c>
      <c r="M61" s="2">
        <f t="shared" si="7"/>
        <v>0</v>
      </c>
      <c r="N61" s="2">
        <f t="shared" si="8"/>
        <v>0.25</v>
      </c>
      <c r="O61" s="2">
        <f t="shared" si="9"/>
        <v>0</v>
      </c>
      <c r="P61" s="2">
        <f t="shared" si="10"/>
        <v>0</v>
      </c>
      <c r="Q61" s="2">
        <f t="shared" si="11"/>
        <v>0.25</v>
      </c>
      <c r="S61" s="2"/>
      <c r="T61" s="2"/>
      <c r="U61" s="2"/>
      <c r="V61" s="2"/>
      <c r="W61" s="2"/>
    </row>
    <row r="62" spans="1:23">
      <c r="A62"/>
      <c r="B62" t="s">
        <v>237</v>
      </c>
      <c r="C62"/>
      <c r="D62"/>
      <c r="E62"/>
      <c r="F62"/>
      <c r="G62"/>
      <c r="H62"/>
      <c r="I62"/>
      <c r="J62" s="2">
        <v>8</v>
      </c>
      <c r="K62" s="2">
        <v>5</v>
      </c>
      <c r="L62" s="40">
        <v>2</v>
      </c>
      <c r="M62" s="2">
        <f t="shared" si="7"/>
        <v>5</v>
      </c>
      <c r="N62" s="2">
        <f t="shared" si="8"/>
        <v>0.25</v>
      </c>
      <c r="O62" s="2">
        <f t="shared" si="9"/>
        <v>0.5</v>
      </c>
      <c r="P62" s="2">
        <f t="shared" si="10"/>
        <v>4.5</v>
      </c>
      <c r="Q62" s="2">
        <f t="shared" si="11"/>
        <v>0.75</v>
      </c>
      <c r="R62" s="2">
        <f t="shared" ref="R62:R77" si="12">P62</f>
        <v>4.5</v>
      </c>
      <c r="S62" s="2"/>
      <c r="T62" s="2"/>
      <c r="U62" s="2"/>
      <c r="V62" s="2"/>
      <c r="W62" s="2"/>
    </row>
    <row r="63" spans="1:23">
      <c r="A63"/>
      <c r="B63" t="s">
        <v>238</v>
      </c>
      <c r="C63"/>
      <c r="D63"/>
      <c r="E63"/>
      <c r="F63"/>
      <c r="G63"/>
      <c r="H63"/>
      <c r="I63"/>
      <c r="J63" s="2">
        <v>15</v>
      </c>
      <c r="K63" s="2">
        <v>10</v>
      </c>
      <c r="L63" s="40">
        <v>2</v>
      </c>
      <c r="M63" s="2">
        <f t="shared" si="7"/>
        <v>10</v>
      </c>
      <c r="N63" s="2">
        <f t="shared" si="8"/>
        <v>0.25</v>
      </c>
      <c r="O63" s="2">
        <f t="shared" si="9"/>
        <v>1</v>
      </c>
      <c r="P63" s="2">
        <f t="shared" si="10"/>
        <v>9</v>
      </c>
      <c r="Q63" s="2">
        <f t="shared" si="11"/>
        <v>1.25</v>
      </c>
      <c r="R63" s="2">
        <f t="shared" si="12"/>
        <v>9</v>
      </c>
      <c r="S63" s="2"/>
      <c r="T63" s="2"/>
      <c r="U63" s="2"/>
      <c r="V63" s="2"/>
      <c r="W63" s="2"/>
    </row>
    <row r="64" spans="1:23">
      <c r="A64"/>
      <c r="B64" t="s">
        <v>510</v>
      </c>
      <c r="C64"/>
      <c r="D64"/>
      <c r="E64"/>
      <c r="F64"/>
      <c r="G64"/>
      <c r="H64"/>
      <c r="I64"/>
      <c r="J64" s="2">
        <v>10</v>
      </c>
      <c r="K64" s="2">
        <v>5</v>
      </c>
      <c r="L64" s="40">
        <v>2</v>
      </c>
      <c r="M64" s="2">
        <f t="shared" si="7"/>
        <v>5</v>
      </c>
      <c r="N64" s="2">
        <f t="shared" si="8"/>
        <v>0.25</v>
      </c>
      <c r="O64" s="2">
        <f t="shared" si="9"/>
        <v>0.5</v>
      </c>
      <c r="P64" s="2">
        <f t="shared" si="10"/>
        <v>4.5</v>
      </c>
      <c r="Q64" s="2">
        <f t="shared" si="11"/>
        <v>0.75</v>
      </c>
      <c r="R64" s="2">
        <f t="shared" si="12"/>
        <v>4.5</v>
      </c>
      <c r="S64" s="2"/>
      <c r="T64" s="2"/>
      <c r="U64" s="2"/>
      <c r="V64" s="2"/>
      <c r="W64" s="2"/>
    </row>
    <row r="65" spans="1:23" ht="11.4" customHeight="1">
      <c r="A65"/>
      <c r="B65" t="s">
        <v>239</v>
      </c>
      <c r="C65"/>
      <c r="D65"/>
      <c r="E65"/>
      <c r="F65"/>
      <c r="G65"/>
      <c r="H65"/>
      <c r="I65"/>
      <c r="J65" s="2">
        <v>10</v>
      </c>
      <c r="K65" s="2">
        <v>8</v>
      </c>
      <c r="L65" s="40">
        <v>1</v>
      </c>
      <c r="M65" s="2">
        <f t="shared" si="7"/>
        <v>10</v>
      </c>
      <c r="N65" s="2">
        <f t="shared" si="8"/>
        <v>0.25</v>
      </c>
      <c r="O65" s="2">
        <f t="shared" si="9"/>
        <v>1</v>
      </c>
      <c r="P65" s="2">
        <f t="shared" si="10"/>
        <v>9</v>
      </c>
      <c r="Q65" s="2">
        <f t="shared" si="11"/>
        <v>1.25</v>
      </c>
      <c r="R65" s="2">
        <f t="shared" si="12"/>
        <v>9</v>
      </c>
      <c r="S65" s="2"/>
      <c r="T65" s="2"/>
      <c r="U65" s="2"/>
      <c r="V65" s="2"/>
      <c r="W65" s="2"/>
    </row>
    <row r="66" spans="1:23" ht="11.4" customHeight="1">
      <c r="A66"/>
      <c r="B66" t="s">
        <v>240</v>
      </c>
      <c r="C66"/>
      <c r="D66"/>
      <c r="E66"/>
      <c r="F66"/>
      <c r="G66"/>
      <c r="H66"/>
      <c r="I66"/>
      <c r="J66" s="2">
        <v>10</v>
      </c>
      <c r="K66" s="2">
        <v>8</v>
      </c>
      <c r="L66" s="40">
        <v>1</v>
      </c>
      <c r="M66" s="2">
        <f t="shared" si="7"/>
        <v>10</v>
      </c>
      <c r="N66" s="2">
        <f t="shared" si="8"/>
        <v>0.25</v>
      </c>
      <c r="O66" s="2">
        <f t="shared" si="9"/>
        <v>1</v>
      </c>
      <c r="P66" s="2">
        <f t="shared" si="10"/>
        <v>9</v>
      </c>
      <c r="Q66" s="2">
        <f t="shared" si="11"/>
        <v>1.25</v>
      </c>
      <c r="R66" s="2">
        <f t="shared" si="12"/>
        <v>9</v>
      </c>
      <c r="S66" s="2"/>
      <c r="T66" s="2"/>
      <c r="U66" s="2"/>
      <c r="V66" s="2"/>
      <c r="W66" s="2"/>
    </row>
    <row r="67" spans="1:23" ht="11.4" customHeight="1">
      <c r="A67"/>
      <c r="B67" t="s">
        <v>241</v>
      </c>
      <c r="C67"/>
      <c r="D67"/>
      <c r="E67"/>
      <c r="F67"/>
      <c r="G67"/>
      <c r="H67"/>
      <c r="I67"/>
      <c r="J67" s="2">
        <v>5</v>
      </c>
      <c r="K67" s="2">
        <v>4</v>
      </c>
      <c r="L67" s="40">
        <v>2</v>
      </c>
      <c r="M67" s="2">
        <f t="shared" si="7"/>
        <v>4</v>
      </c>
      <c r="N67" s="2">
        <f t="shared" si="8"/>
        <v>0.25</v>
      </c>
      <c r="O67" s="2">
        <f t="shared" si="9"/>
        <v>0.4</v>
      </c>
      <c r="P67" s="2">
        <f t="shared" si="10"/>
        <v>3.6</v>
      </c>
      <c r="Q67" s="2">
        <f t="shared" si="11"/>
        <v>0.65</v>
      </c>
      <c r="R67" s="2">
        <f t="shared" si="12"/>
        <v>3.6</v>
      </c>
      <c r="S67" s="2"/>
      <c r="T67" s="2"/>
      <c r="U67" s="2"/>
      <c r="V67" s="2"/>
      <c r="W67" s="2"/>
    </row>
    <row r="68" spans="1:23" ht="11.4" customHeight="1">
      <c r="A68"/>
      <c r="B68" t="s">
        <v>242</v>
      </c>
      <c r="C68"/>
      <c r="D68"/>
      <c r="E68"/>
      <c r="F68"/>
      <c r="G68"/>
      <c r="H68"/>
      <c r="I68"/>
      <c r="J68" s="2">
        <v>10</v>
      </c>
      <c r="K68" s="2">
        <v>7</v>
      </c>
      <c r="L68" s="40">
        <v>2</v>
      </c>
      <c r="M68" s="2">
        <f t="shared" si="7"/>
        <v>7</v>
      </c>
      <c r="N68" s="2">
        <f t="shared" si="8"/>
        <v>0.25</v>
      </c>
      <c r="O68" s="2">
        <f t="shared" si="9"/>
        <v>0.70000000000000007</v>
      </c>
      <c r="P68" s="2">
        <f t="shared" si="10"/>
        <v>6.3</v>
      </c>
      <c r="Q68" s="2">
        <f t="shared" si="11"/>
        <v>0.95000000000000007</v>
      </c>
      <c r="R68" s="2">
        <f t="shared" si="12"/>
        <v>6.3</v>
      </c>
      <c r="S68" s="2"/>
      <c r="T68" s="2"/>
      <c r="U68" s="2"/>
      <c r="V68" s="2"/>
      <c r="W68" s="2"/>
    </row>
    <row r="69" spans="1:23" ht="11.4" customHeight="1">
      <c r="A69"/>
      <c r="B69" t="s">
        <v>243</v>
      </c>
      <c r="C69"/>
      <c r="D69"/>
      <c r="E69"/>
      <c r="F69"/>
      <c r="G69"/>
      <c r="H69"/>
      <c r="I69"/>
      <c r="J69" s="2">
        <v>7</v>
      </c>
      <c r="K69" s="2">
        <v>5</v>
      </c>
      <c r="L69" s="40">
        <v>2</v>
      </c>
      <c r="M69" s="2">
        <f t="shared" si="7"/>
        <v>5</v>
      </c>
      <c r="N69" s="2">
        <f t="shared" si="8"/>
        <v>0.25</v>
      </c>
      <c r="O69" s="2">
        <f t="shared" si="9"/>
        <v>0.5</v>
      </c>
      <c r="P69" s="2">
        <f t="shared" si="10"/>
        <v>4.5</v>
      </c>
      <c r="Q69" s="2">
        <f t="shared" si="11"/>
        <v>0.75</v>
      </c>
      <c r="R69" s="2">
        <f t="shared" si="12"/>
        <v>4.5</v>
      </c>
      <c r="S69" s="2"/>
      <c r="T69" s="2"/>
      <c r="U69" s="2"/>
      <c r="V69" s="2"/>
      <c r="W69" s="2"/>
    </row>
    <row r="70" spans="1:23" ht="11.4" customHeight="1">
      <c r="A70"/>
      <c r="B70" t="s">
        <v>244</v>
      </c>
      <c r="C70"/>
      <c r="D70"/>
      <c r="E70"/>
      <c r="F70"/>
      <c r="G70"/>
      <c r="H70"/>
      <c r="I70"/>
      <c r="J70" s="2">
        <v>7</v>
      </c>
      <c r="K70" s="2">
        <v>5</v>
      </c>
      <c r="L70" s="40">
        <v>2</v>
      </c>
      <c r="M70" s="2">
        <f t="shared" si="7"/>
        <v>5</v>
      </c>
      <c r="N70" s="2">
        <f t="shared" si="8"/>
        <v>0.25</v>
      </c>
      <c r="O70" s="2">
        <f t="shared" si="9"/>
        <v>0.5</v>
      </c>
      <c r="P70" s="2">
        <f t="shared" si="10"/>
        <v>4.5</v>
      </c>
      <c r="Q70" s="2">
        <f t="shared" si="11"/>
        <v>0.75</v>
      </c>
      <c r="R70" s="2">
        <f t="shared" si="12"/>
        <v>4.5</v>
      </c>
      <c r="S70" s="2"/>
      <c r="T70" s="2"/>
      <c r="U70" s="2"/>
      <c r="V70" s="2"/>
      <c r="W70" s="2"/>
    </row>
    <row r="71" spans="1:23" ht="11.4" customHeight="1">
      <c r="A71"/>
      <c r="B71" t="s">
        <v>245</v>
      </c>
      <c r="C71"/>
      <c r="D71"/>
      <c r="E71"/>
      <c r="F71"/>
      <c r="G71"/>
      <c r="H71"/>
      <c r="I71"/>
      <c r="J71" s="2">
        <v>7</v>
      </c>
      <c r="K71" s="2">
        <v>5</v>
      </c>
      <c r="L71" s="40">
        <v>1</v>
      </c>
      <c r="M71" s="2">
        <f t="shared" si="7"/>
        <v>7</v>
      </c>
      <c r="N71" s="2">
        <f t="shared" si="8"/>
        <v>0.25</v>
      </c>
      <c r="O71" s="2">
        <f t="shared" si="9"/>
        <v>0.70000000000000007</v>
      </c>
      <c r="P71" s="2">
        <f t="shared" si="10"/>
        <v>6.3</v>
      </c>
      <c r="Q71" s="2">
        <f t="shared" si="11"/>
        <v>0.95000000000000007</v>
      </c>
      <c r="R71" s="2">
        <f t="shared" si="12"/>
        <v>6.3</v>
      </c>
      <c r="S71" s="2"/>
      <c r="T71" s="2"/>
      <c r="U71" s="2"/>
      <c r="V71" s="2"/>
      <c r="W71" s="2"/>
    </row>
    <row r="72" spans="1:23" ht="11.4" customHeight="1">
      <c r="A72"/>
      <c r="B72" t="s">
        <v>246</v>
      </c>
      <c r="C72"/>
      <c r="D72"/>
      <c r="E72"/>
      <c r="F72"/>
      <c r="G72"/>
      <c r="H72"/>
      <c r="I72"/>
      <c r="J72" s="2">
        <v>7</v>
      </c>
      <c r="K72" s="2">
        <v>5</v>
      </c>
      <c r="L72" s="40">
        <v>2</v>
      </c>
      <c r="M72" s="2">
        <f t="shared" si="7"/>
        <v>5</v>
      </c>
      <c r="N72" s="2">
        <f t="shared" si="8"/>
        <v>0.25</v>
      </c>
      <c r="O72" s="2">
        <f t="shared" si="9"/>
        <v>0.5</v>
      </c>
      <c r="P72" s="2">
        <f t="shared" si="10"/>
        <v>4.5</v>
      </c>
      <c r="Q72" s="2">
        <f t="shared" si="11"/>
        <v>0.75</v>
      </c>
      <c r="R72" s="2">
        <f t="shared" si="12"/>
        <v>4.5</v>
      </c>
      <c r="S72" s="2"/>
      <c r="T72" s="2"/>
      <c r="U72" s="2"/>
      <c r="V72" s="2"/>
      <c r="W72" s="2"/>
    </row>
    <row r="73" spans="1:23" ht="11.4" customHeight="1">
      <c r="A73"/>
      <c r="B73" t="s">
        <v>247</v>
      </c>
      <c r="C73"/>
      <c r="D73"/>
      <c r="E73"/>
      <c r="F73"/>
      <c r="G73"/>
      <c r="H73"/>
      <c r="I73"/>
      <c r="J73" s="2">
        <v>6</v>
      </c>
      <c r="K73" s="2">
        <v>4</v>
      </c>
      <c r="L73" s="40">
        <v>2</v>
      </c>
      <c r="M73" s="2">
        <f t="shared" si="7"/>
        <v>4</v>
      </c>
      <c r="N73" s="2">
        <f t="shared" si="8"/>
        <v>0.25</v>
      </c>
      <c r="O73" s="2">
        <f t="shared" si="9"/>
        <v>0.4</v>
      </c>
      <c r="P73" s="2">
        <f t="shared" si="10"/>
        <v>3.6</v>
      </c>
      <c r="Q73" s="2">
        <f t="shared" si="11"/>
        <v>0.65</v>
      </c>
      <c r="R73" s="2">
        <f t="shared" si="12"/>
        <v>3.6</v>
      </c>
      <c r="S73" s="2"/>
      <c r="T73" s="2"/>
      <c r="U73" s="2"/>
      <c r="V73" s="2"/>
      <c r="W73" s="2"/>
    </row>
    <row r="74" spans="1:23" ht="11.4" customHeight="1">
      <c r="A74"/>
      <c r="B74" t="s">
        <v>248</v>
      </c>
      <c r="C74"/>
      <c r="D74"/>
      <c r="E74"/>
      <c r="F74"/>
      <c r="G74"/>
      <c r="H74"/>
      <c r="I74"/>
      <c r="J74" s="2">
        <v>7</v>
      </c>
      <c r="K74" s="2">
        <v>5</v>
      </c>
      <c r="L74" s="40">
        <v>2</v>
      </c>
      <c r="M74" s="2">
        <f t="shared" si="7"/>
        <v>5</v>
      </c>
      <c r="N74" s="2">
        <f t="shared" si="8"/>
        <v>0.25</v>
      </c>
      <c r="O74" s="2">
        <f t="shared" si="9"/>
        <v>0.5</v>
      </c>
      <c r="P74" s="2">
        <f t="shared" si="10"/>
        <v>4.5</v>
      </c>
      <c r="Q74" s="2">
        <f t="shared" si="11"/>
        <v>0.75</v>
      </c>
      <c r="R74" s="2">
        <f t="shared" si="12"/>
        <v>4.5</v>
      </c>
      <c r="S74" s="2"/>
      <c r="T74" s="2"/>
      <c r="U74" s="2"/>
      <c r="V74" s="2"/>
      <c r="W74" s="2"/>
    </row>
    <row r="75" spans="1:23" ht="11.4" customHeight="1">
      <c r="A75"/>
      <c r="B75" t="s">
        <v>249</v>
      </c>
      <c r="C75"/>
      <c r="D75"/>
      <c r="E75"/>
      <c r="F75"/>
      <c r="G75"/>
      <c r="H75"/>
      <c r="I75"/>
      <c r="J75" s="2">
        <v>6</v>
      </c>
      <c r="K75" s="2">
        <v>4</v>
      </c>
      <c r="L75" s="40">
        <v>1</v>
      </c>
      <c r="M75" s="2">
        <f t="shared" si="7"/>
        <v>6</v>
      </c>
      <c r="N75" s="2">
        <f t="shared" si="8"/>
        <v>0.25</v>
      </c>
      <c r="O75" s="2">
        <f t="shared" si="9"/>
        <v>0.60000000000000009</v>
      </c>
      <c r="P75" s="2">
        <f t="shared" si="10"/>
        <v>5.4</v>
      </c>
      <c r="Q75" s="2">
        <f t="shared" si="11"/>
        <v>0.85000000000000009</v>
      </c>
      <c r="R75" s="2">
        <f t="shared" si="12"/>
        <v>5.4</v>
      </c>
      <c r="S75" s="2"/>
      <c r="T75" s="2"/>
      <c r="U75" s="2"/>
      <c r="V75" s="2"/>
      <c r="W75" s="2"/>
    </row>
    <row r="76" spans="1:23" ht="11.4" customHeight="1">
      <c r="A76"/>
      <c r="B76" t="s">
        <v>250</v>
      </c>
      <c r="C76"/>
      <c r="D76"/>
      <c r="E76"/>
      <c r="F76"/>
      <c r="G76"/>
      <c r="H76"/>
      <c r="I76"/>
      <c r="J76" s="2">
        <v>6</v>
      </c>
      <c r="K76" s="2">
        <v>4</v>
      </c>
      <c r="L76" s="40">
        <v>2</v>
      </c>
      <c r="M76" s="2">
        <f t="shared" si="7"/>
        <v>4</v>
      </c>
      <c r="N76" s="2">
        <f t="shared" si="8"/>
        <v>0.25</v>
      </c>
      <c r="O76" s="2">
        <f t="shared" si="9"/>
        <v>0.4</v>
      </c>
      <c r="P76" s="2">
        <f t="shared" si="10"/>
        <v>3.6</v>
      </c>
      <c r="Q76" s="2">
        <f t="shared" si="11"/>
        <v>0.65</v>
      </c>
      <c r="R76" s="2">
        <f t="shared" si="12"/>
        <v>3.6</v>
      </c>
      <c r="S76" s="2"/>
      <c r="T76" s="2"/>
      <c r="U76" s="2"/>
      <c r="V76" s="2"/>
      <c r="W76" s="2"/>
    </row>
    <row r="77" spans="1:23" ht="11.4" customHeight="1">
      <c r="A77"/>
      <c r="B77" t="s">
        <v>251</v>
      </c>
      <c r="C77"/>
      <c r="D77"/>
      <c r="E77"/>
      <c r="F77"/>
      <c r="G77"/>
      <c r="H77"/>
      <c r="I77"/>
      <c r="J77" s="2">
        <v>6</v>
      </c>
      <c r="K77" s="2">
        <v>4</v>
      </c>
      <c r="L77" s="40">
        <v>2</v>
      </c>
      <c r="M77" s="2">
        <f t="shared" si="7"/>
        <v>4</v>
      </c>
      <c r="N77" s="2">
        <f t="shared" si="8"/>
        <v>0.25</v>
      </c>
      <c r="O77" s="2">
        <f t="shared" si="9"/>
        <v>0.4</v>
      </c>
      <c r="P77" s="2">
        <f t="shared" si="10"/>
        <v>3.6</v>
      </c>
      <c r="Q77" s="2">
        <f t="shared" si="11"/>
        <v>0.65</v>
      </c>
      <c r="R77" s="2">
        <f t="shared" si="12"/>
        <v>3.6</v>
      </c>
      <c r="S77" s="2"/>
      <c r="T77" s="2"/>
      <c r="U77" s="2"/>
      <c r="V77" s="2"/>
      <c r="W77" s="2"/>
    </row>
    <row r="78" spans="1:23" ht="11.4" customHeight="1">
      <c r="A78"/>
      <c r="B78" t="s">
        <v>252</v>
      </c>
      <c r="C78"/>
      <c r="D78"/>
      <c r="E78"/>
      <c r="F78"/>
      <c r="G78"/>
      <c r="H78"/>
      <c r="I78"/>
      <c r="J78" s="2">
        <v>5</v>
      </c>
      <c r="K78" s="2">
        <v>4</v>
      </c>
      <c r="M78" s="2">
        <f t="shared" si="7"/>
        <v>0</v>
      </c>
      <c r="N78" s="2">
        <f t="shared" si="8"/>
        <v>0.25</v>
      </c>
      <c r="O78" s="2">
        <f t="shared" si="9"/>
        <v>0</v>
      </c>
      <c r="P78" s="2">
        <f t="shared" si="10"/>
        <v>0</v>
      </c>
      <c r="Q78" s="2">
        <f t="shared" si="11"/>
        <v>0.25</v>
      </c>
      <c r="S78" s="2"/>
      <c r="T78" s="2"/>
      <c r="U78" s="2"/>
      <c r="V78" s="2"/>
      <c r="W78" s="2"/>
    </row>
    <row r="79" spans="1:23" ht="11.4" customHeight="1">
      <c r="A79"/>
      <c r="B79" t="s">
        <v>253</v>
      </c>
      <c r="C79"/>
      <c r="D79"/>
      <c r="E79"/>
      <c r="F79"/>
      <c r="G79"/>
      <c r="H79"/>
      <c r="I79"/>
      <c r="J79" s="2">
        <v>6</v>
      </c>
      <c r="K79" s="2">
        <v>4</v>
      </c>
      <c r="L79" s="40">
        <v>2</v>
      </c>
      <c r="M79" s="2">
        <f t="shared" si="7"/>
        <v>4</v>
      </c>
      <c r="N79" s="2">
        <f t="shared" si="8"/>
        <v>0.25</v>
      </c>
      <c r="O79" s="2">
        <f t="shared" si="9"/>
        <v>0.4</v>
      </c>
      <c r="P79" s="2">
        <f t="shared" si="10"/>
        <v>3.6</v>
      </c>
      <c r="Q79" s="2">
        <f t="shared" si="11"/>
        <v>0.65</v>
      </c>
      <c r="R79" s="2">
        <f>P79</f>
        <v>3.6</v>
      </c>
      <c r="S79" s="2"/>
      <c r="T79" s="2"/>
      <c r="U79" s="2"/>
      <c r="V79" s="2"/>
      <c r="W79" s="2"/>
    </row>
    <row r="80" spans="1:23" ht="11.4" customHeight="1">
      <c r="A80"/>
      <c r="B80" t="s">
        <v>254</v>
      </c>
      <c r="C80"/>
      <c r="D80"/>
      <c r="E80"/>
      <c r="F80"/>
      <c r="G80"/>
      <c r="H80"/>
      <c r="I80"/>
      <c r="J80" s="2">
        <v>6</v>
      </c>
      <c r="K80" s="2">
        <v>4</v>
      </c>
      <c r="M80" s="2">
        <f t="shared" si="7"/>
        <v>0</v>
      </c>
      <c r="N80" s="2">
        <f t="shared" si="8"/>
        <v>0.25</v>
      </c>
      <c r="O80" s="2">
        <f t="shared" si="9"/>
        <v>0</v>
      </c>
      <c r="P80" s="2">
        <f t="shared" si="10"/>
        <v>0</v>
      </c>
      <c r="Q80" s="2">
        <f t="shared" si="11"/>
        <v>0.25</v>
      </c>
      <c r="S80" s="2"/>
      <c r="T80" s="2"/>
      <c r="U80" s="2"/>
      <c r="V80" s="2"/>
      <c r="W80" s="2"/>
    </row>
    <row r="81" spans="1:23" ht="11.4" customHeight="1">
      <c r="A81"/>
      <c r="B81" t="s">
        <v>255</v>
      </c>
      <c r="C81"/>
      <c r="D81"/>
      <c r="E81"/>
      <c r="F81"/>
      <c r="G81"/>
      <c r="H81"/>
      <c r="I81"/>
      <c r="J81" s="2">
        <v>7</v>
      </c>
      <c r="K81" s="2">
        <v>5</v>
      </c>
      <c r="L81" s="40">
        <v>2</v>
      </c>
      <c r="M81" s="2">
        <f t="shared" si="7"/>
        <v>5</v>
      </c>
      <c r="N81" s="2">
        <f t="shared" si="8"/>
        <v>0.25</v>
      </c>
      <c r="O81" s="2">
        <f t="shared" si="9"/>
        <v>0.5</v>
      </c>
      <c r="P81" s="2">
        <f t="shared" si="10"/>
        <v>4.5</v>
      </c>
      <c r="Q81" s="2">
        <f t="shared" si="11"/>
        <v>0.75</v>
      </c>
      <c r="R81" s="2">
        <f>P81</f>
        <v>4.5</v>
      </c>
      <c r="S81" s="2"/>
      <c r="T81" s="2"/>
      <c r="U81" s="2"/>
      <c r="V81" s="2"/>
      <c r="W81" s="2"/>
    </row>
    <row r="82" spans="1:23" ht="11.4" customHeight="1">
      <c r="A82"/>
      <c r="B82" t="s">
        <v>521</v>
      </c>
      <c r="C82"/>
      <c r="D82"/>
      <c r="E82"/>
      <c r="F82"/>
      <c r="G82"/>
      <c r="H82"/>
      <c r="I82"/>
      <c r="J82" s="2">
        <v>5</v>
      </c>
      <c r="K82" s="2">
        <v>4</v>
      </c>
      <c r="L82" s="40">
        <v>1</v>
      </c>
      <c r="M82" s="2">
        <f t="shared" si="7"/>
        <v>5</v>
      </c>
      <c r="N82" s="2">
        <f t="shared" si="8"/>
        <v>0.25</v>
      </c>
      <c r="O82" s="2">
        <f t="shared" si="9"/>
        <v>0.5</v>
      </c>
      <c r="P82" s="2">
        <f t="shared" si="10"/>
        <v>4.5</v>
      </c>
      <c r="Q82" s="2">
        <f t="shared" si="11"/>
        <v>0.75</v>
      </c>
      <c r="R82" s="2">
        <f>P82</f>
        <v>4.5</v>
      </c>
      <c r="S82" s="2"/>
      <c r="T82" s="2"/>
      <c r="U82" s="2"/>
      <c r="V82" s="2"/>
      <c r="W82" s="2"/>
    </row>
    <row r="83" spans="1:23" ht="11.4" customHeight="1">
      <c r="A83"/>
      <c r="B83" t="s">
        <v>256</v>
      </c>
      <c r="C83"/>
      <c r="D83"/>
      <c r="E83"/>
      <c r="F83"/>
      <c r="G83"/>
      <c r="H83"/>
      <c r="I83"/>
      <c r="J83" s="2">
        <v>6</v>
      </c>
      <c r="K83" s="2">
        <v>4</v>
      </c>
      <c r="L83" s="40">
        <v>1</v>
      </c>
      <c r="M83" s="2">
        <f t="shared" si="7"/>
        <v>6</v>
      </c>
      <c r="N83" s="2">
        <f t="shared" si="8"/>
        <v>0.25</v>
      </c>
      <c r="O83" s="2">
        <f t="shared" si="9"/>
        <v>0.60000000000000009</v>
      </c>
      <c r="P83" s="2">
        <f t="shared" si="10"/>
        <v>5.4</v>
      </c>
      <c r="Q83" s="2">
        <f t="shared" si="11"/>
        <v>0.85000000000000009</v>
      </c>
      <c r="R83" s="2">
        <f>P83</f>
        <v>5.4</v>
      </c>
      <c r="S83" s="2"/>
      <c r="T83" s="2"/>
      <c r="U83" s="2"/>
      <c r="V83" s="2"/>
      <c r="W83" s="2"/>
    </row>
    <row r="84" spans="1:23">
      <c r="A84"/>
      <c r="B84" t="s">
        <v>257</v>
      </c>
      <c r="C84"/>
      <c r="D84"/>
      <c r="E84"/>
      <c r="F84"/>
      <c r="G84"/>
      <c r="H84"/>
      <c r="I84"/>
      <c r="J84" s="2">
        <v>35</v>
      </c>
      <c r="K84" s="2">
        <v>31</v>
      </c>
      <c r="M84" s="2">
        <f t="shared" si="7"/>
        <v>0</v>
      </c>
      <c r="N84" s="2">
        <f t="shared" si="8"/>
        <v>0.25</v>
      </c>
      <c r="O84" s="2">
        <f t="shared" si="9"/>
        <v>0</v>
      </c>
      <c r="P84" s="2">
        <f t="shared" si="10"/>
        <v>0</v>
      </c>
      <c r="Q84" s="2">
        <f t="shared" si="11"/>
        <v>0.25</v>
      </c>
      <c r="S84" s="2"/>
      <c r="T84" s="2"/>
      <c r="U84" s="2"/>
      <c r="V84" s="2"/>
      <c r="W84" s="2"/>
    </row>
    <row r="85" spans="1:23" ht="16.8" customHeight="1">
      <c r="A85"/>
      <c r="B85" t="s">
        <v>517</v>
      </c>
      <c r="C85"/>
      <c r="D85"/>
      <c r="E85"/>
      <c r="F85"/>
      <c r="G85"/>
      <c r="H85"/>
      <c r="I85"/>
      <c r="J85" s="2">
        <v>42</v>
      </c>
      <c r="K85" s="2">
        <v>38</v>
      </c>
      <c r="L85" s="40">
        <v>1</v>
      </c>
      <c r="M85" s="2">
        <f t="shared" si="7"/>
        <v>42</v>
      </c>
      <c r="N85" s="2">
        <f t="shared" si="8"/>
        <v>0.25</v>
      </c>
      <c r="O85" s="2">
        <f t="shared" si="9"/>
        <v>4.2</v>
      </c>
      <c r="P85" s="2">
        <f t="shared" si="10"/>
        <v>37.799999999999997</v>
      </c>
      <c r="Q85" s="2">
        <f t="shared" si="11"/>
        <v>4.45</v>
      </c>
      <c r="R85" s="2">
        <f>P85</f>
        <v>37.799999999999997</v>
      </c>
      <c r="S85" s="2"/>
      <c r="T85" s="2"/>
      <c r="U85" s="2"/>
      <c r="V85" s="2"/>
      <c r="W85" s="2"/>
    </row>
    <row r="86" spans="1:23">
      <c r="A86"/>
      <c r="B86" t="s">
        <v>258</v>
      </c>
      <c r="C86"/>
      <c r="D86"/>
      <c r="E86"/>
      <c r="F86"/>
      <c r="G86"/>
      <c r="H86"/>
      <c r="I86"/>
      <c r="J86" s="2">
        <v>22</v>
      </c>
      <c r="K86" s="2">
        <v>19</v>
      </c>
      <c r="L86" s="40">
        <v>2</v>
      </c>
      <c r="M86" s="2">
        <f t="shared" si="7"/>
        <v>19</v>
      </c>
      <c r="N86" s="2">
        <f t="shared" si="8"/>
        <v>0.25</v>
      </c>
      <c r="O86" s="2">
        <f t="shared" si="9"/>
        <v>1.9000000000000001</v>
      </c>
      <c r="P86" s="2">
        <f t="shared" si="10"/>
        <v>17.100000000000001</v>
      </c>
      <c r="Q86" s="2">
        <f t="shared" si="11"/>
        <v>2.1500000000000004</v>
      </c>
      <c r="R86" s="2">
        <f>P86</f>
        <v>17.100000000000001</v>
      </c>
      <c r="S86" s="2"/>
      <c r="T86" s="2"/>
      <c r="U86" s="2"/>
      <c r="V86" s="2"/>
      <c r="W86" s="2"/>
    </row>
    <row r="87" spans="1:23">
      <c r="A87"/>
      <c r="B87" t="s">
        <v>259</v>
      </c>
      <c r="C87"/>
      <c r="D87"/>
      <c r="E87"/>
      <c r="F87"/>
      <c r="G87"/>
      <c r="H87"/>
      <c r="I87"/>
      <c r="J87" s="2">
        <v>20</v>
      </c>
      <c r="K87" s="2">
        <v>12</v>
      </c>
      <c r="M87" s="2">
        <f t="shared" si="7"/>
        <v>0</v>
      </c>
      <c r="N87" s="2">
        <f t="shared" si="8"/>
        <v>0.25</v>
      </c>
      <c r="O87" s="2">
        <f t="shared" si="9"/>
        <v>0</v>
      </c>
      <c r="P87" s="2">
        <f t="shared" si="10"/>
        <v>0</v>
      </c>
      <c r="Q87" s="2">
        <f t="shared" si="11"/>
        <v>0.25</v>
      </c>
      <c r="S87" s="2"/>
      <c r="T87" s="2"/>
      <c r="U87" s="2"/>
      <c r="V87" s="2"/>
      <c r="W87" s="2"/>
    </row>
    <row r="88" spans="1:23">
      <c r="A88"/>
      <c r="B88" t="s">
        <v>260</v>
      </c>
      <c r="C88"/>
      <c r="D88"/>
      <c r="E88"/>
      <c r="F88"/>
      <c r="G88"/>
      <c r="H88"/>
      <c r="I88"/>
      <c r="J88" s="2">
        <v>14</v>
      </c>
      <c r="K88" s="2">
        <v>9</v>
      </c>
      <c r="M88" s="2">
        <f t="shared" si="7"/>
        <v>0</v>
      </c>
      <c r="N88" s="2">
        <f t="shared" si="8"/>
        <v>0.25</v>
      </c>
      <c r="O88" s="2">
        <f t="shared" si="9"/>
        <v>0</v>
      </c>
      <c r="P88" s="2">
        <f t="shared" si="10"/>
        <v>0</v>
      </c>
      <c r="Q88" s="2">
        <f t="shared" si="11"/>
        <v>0.25</v>
      </c>
      <c r="S88" s="2"/>
      <c r="T88" s="2"/>
      <c r="U88" s="2"/>
      <c r="V88" s="2"/>
      <c r="W88" s="2"/>
    </row>
    <row r="89" spans="1:23">
      <c r="A89">
        <v>1</v>
      </c>
      <c r="B89" t="s">
        <v>261</v>
      </c>
      <c r="C89"/>
      <c r="D89"/>
      <c r="E89"/>
      <c r="F89"/>
      <c r="G89"/>
      <c r="H89"/>
      <c r="I89"/>
      <c r="J89" s="2">
        <v>10</v>
      </c>
      <c r="K89" s="2">
        <v>7</v>
      </c>
      <c r="M89" s="2">
        <f t="shared" si="7"/>
        <v>0</v>
      </c>
      <c r="N89" s="2">
        <f t="shared" si="8"/>
        <v>0.25</v>
      </c>
      <c r="O89" s="2">
        <f t="shared" si="9"/>
        <v>0</v>
      </c>
      <c r="P89" s="2">
        <f t="shared" si="10"/>
        <v>0</v>
      </c>
      <c r="Q89" s="2">
        <f t="shared" si="11"/>
        <v>0.25</v>
      </c>
      <c r="S89" s="2"/>
      <c r="T89" s="2"/>
      <c r="U89" s="2"/>
      <c r="V89" s="2"/>
      <c r="W89" s="2"/>
    </row>
    <row r="90" spans="1:23">
      <c r="A90">
        <v>2</v>
      </c>
      <c r="B90" t="s">
        <v>262</v>
      </c>
      <c r="C90"/>
      <c r="D90"/>
      <c r="E90"/>
      <c r="F90"/>
      <c r="G90"/>
      <c r="H90"/>
      <c r="I90"/>
      <c r="J90" s="2">
        <v>13</v>
      </c>
      <c r="K90" s="2">
        <v>10</v>
      </c>
      <c r="L90" s="40">
        <v>2</v>
      </c>
      <c r="M90" s="2">
        <f t="shared" si="7"/>
        <v>10</v>
      </c>
      <c r="N90" s="2">
        <f t="shared" si="8"/>
        <v>0.25</v>
      </c>
      <c r="O90" s="2">
        <f t="shared" si="9"/>
        <v>1</v>
      </c>
      <c r="P90" s="2">
        <f t="shared" si="10"/>
        <v>9</v>
      </c>
      <c r="Q90" s="2">
        <f t="shared" si="11"/>
        <v>1.25</v>
      </c>
      <c r="R90" s="2">
        <f>P90</f>
        <v>9</v>
      </c>
      <c r="S90" s="2"/>
      <c r="T90" s="2"/>
      <c r="U90" s="2"/>
      <c r="V90" s="2"/>
      <c r="W90" s="2"/>
    </row>
    <row r="91" spans="1:23">
      <c r="A91">
        <v>3</v>
      </c>
      <c r="B91" t="s">
        <v>263</v>
      </c>
      <c r="C91"/>
      <c r="D91"/>
      <c r="E91"/>
      <c r="F91"/>
      <c r="G91"/>
      <c r="H91"/>
      <c r="I91"/>
      <c r="J91" s="2">
        <v>9</v>
      </c>
      <c r="K91" s="2">
        <v>6</v>
      </c>
      <c r="M91" s="2">
        <f t="shared" si="7"/>
        <v>0</v>
      </c>
      <c r="N91" s="2">
        <f t="shared" si="8"/>
        <v>0.25</v>
      </c>
      <c r="O91" s="2">
        <f t="shared" si="9"/>
        <v>0</v>
      </c>
      <c r="P91" s="2">
        <f t="shared" si="10"/>
        <v>0</v>
      </c>
      <c r="Q91" s="2">
        <f t="shared" si="11"/>
        <v>0.25</v>
      </c>
      <c r="S91" s="2"/>
      <c r="T91" s="2"/>
      <c r="U91" s="2"/>
      <c r="V91" s="2"/>
      <c r="W91" s="2"/>
    </row>
    <row r="92" spans="1:23">
      <c r="A92">
        <v>4</v>
      </c>
      <c r="B92" t="s">
        <v>148</v>
      </c>
      <c r="C92"/>
      <c r="D92"/>
      <c r="E92"/>
      <c r="F92"/>
      <c r="G92"/>
      <c r="H92"/>
      <c r="I92"/>
      <c r="J92" s="2">
        <v>4</v>
      </c>
      <c r="K92" s="2">
        <v>3</v>
      </c>
      <c r="M92" s="2">
        <f t="shared" si="7"/>
        <v>0</v>
      </c>
      <c r="N92" s="2">
        <f t="shared" si="8"/>
        <v>0.25</v>
      </c>
      <c r="O92" s="2">
        <f t="shared" si="9"/>
        <v>0</v>
      </c>
      <c r="P92" s="2">
        <f t="shared" si="10"/>
        <v>0</v>
      </c>
      <c r="Q92" s="2">
        <f t="shared" si="11"/>
        <v>0.25</v>
      </c>
      <c r="S92" s="2"/>
      <c r="T92" s="2"/>
      <c r="U92" s="2"/>
      <c r="V92" s="2"/>
      <c r="W92" s="2"/>
    </row>
    <row r="93" spans="1:23">
      <c r="A93">
        <v>5</v>
      </c>
      <c r="B93" t="s">
        <v>264</v>
      </c>
      <c r="C93"/>
      <c r="D93"/>
      <c r="E93"/>
      <c r="F93"/>
      <c r="G93"/>
      <c r="H93"/>
      <c r="I93"/>
      <c r="J93" s="2">
        <v>7</v>
      </c>
      <c r="K93" s="2">
        <v>5</v>
      </c>
      <c r="M93" s="2">
        <f t="shared" si="7"/>
        <v>0</v>
      </c>
      <c r="N93" s="2">
        <f t="shared" si="8"/>
        <v>0.25</v>
      </c>
      <c r="O93" s="2">
        <f t="shared" si="9"/>
        <v>0</v>
      </c>
      <c r="P93" s="2">
        <f t="shared" si="10"/>
        <v>0</v>
      </c>
      <c r="Q93" s="2">
        <f t="shared" si="11"/>
        <v>0.25</v>
      </c>
      <c r="S93" s="2"/>
      <c r="T93" s="2"/>
      <c r="U93" s="2"/>
      <c r="V93" s="2"/>
      <c r="W93" s="2"/>
    </row>
    <row r="94" spans="1:23">
      <c r="A94">
        <v>6</v>
      </c>
      <c r="B94" t="s">
        <v>265</v>
      </c>
      <c r="C94"/>
      <c r="D94"/>
      <c r="E94"/>
      <c r="F94"/>
      <c r="G94"/>
      <c r="H94"/>
      <c r="I94"/>
      <c r="J94" s="2">
        <v>5</v>
      </c>
      <c r="K94" s="2">
        <v>4</v>
      </c>
      <c r="M94" s="2">
        <f t="shared" si="7"/>
        <v>0</v>
      </c>
      <c r="N94" s="2">
        <f t="shared" si="8"/>
        <v>0.25</v>
      </c>
      <c r="O94" s="2">
        <f t="shared" si="9"/>
        <v>0</v>
      </c>
      <c r="P94" s="2">
        <f t="shared" si="10"/>
        <v>0</v>
      </c>
      <c r="Q94" s="2">
        <f t="shared" si="11"/>
        <v>0.25</v>
      </c>
      <c r="S94" s="2"/>
      <c r="T94" s="2"/>
      <c r="U94" s="2"/>
      <c r="V94" s="2"/>
      <c r="W94" s="2"/>
    </row>
    <row r="95" spans="1:23">
      <c r="A95">
        <v>7</v>
      </c>
      <c r="B95" t="s">
        <v>266</v>
      </c>
      <c r="C95"/>
      <c r="D95"/>
      <c r="E95"/>
      <c r="F95"/>
      <c r="G95"/>
      <c r="H95"/>
      <c r="I95"/>
      <c r="J95" s="2">
        <v>8</v>
      </c>
      <c r="K95" s="2">
        <v>6</v>
      </c>
      <c r="M95" s="2">
        <f t="shared" si="7"/>
        <v>0</v>
      </c>
      <c r="N95" s="2">
        <f t="shared" si="8"/>
        <v>0.25</v>
      </c>
      <c r="O95" s="2">
        <f t="shared" si="9"/>
        <v>0</v>
      </c>
      <c r="P95" s="2">
        <f t="shared" si="10"/>
        <v>0</v>
      </c>
      <c r="Q95" s="2">
        <f t="shared" si="11"/>
        <v>0.25</v>
      </c>
      <c r="S95" s="2"/>
      <c r="T95" s="2"/>
      <c r="U95" s="2"/>
      <c r="V95" s="2"/>
      <c r="W95" s="2"/>
    </row>
    <row r="96" spans="1:23">
      <c r="A96">
        <v>8</v>
      </c>
      <c r="B96" t="s">
        <v>267</v>
      </c>
      <c r="C96"/>
      <c r="D96"/>
      <c r="E96"/>
      <c r="F96"/>
      <c r="G96"/>
      <c r="H96"/>
      <c r="I96"/>
      <c r="J96" s="2">
        <v>10</v>
      </c>
      <c r="K96" s="2">
        <v>8</v>
      </c>
      <c r="M96" s="2">
        <f t="shared" si="7"/>
        <v>0</v>
      </c>
      <c r="N96" s="2">
        <f t="shared" si="8"/>
        <v>0.25</v>
      </c>
      <c r="O96" s="2">
        <f t="shared" si="9"/>
        <v>0</v>
      </c>
      <c r="P96" s="2">
        <f t="shared" si="10"/>
        <v>0</v>
      </c>
      <c r="Q96" s="2">
        <f t="shared" si="11"/>
        <v>0.25</v>
      </c>
      <c r="S96" s="2"/>
      <c r="T96" s="2"/>
      <c r="U96" s="2"/>
      <c r="V96" s="2"/>
      <c r="W96" s="2"/>
    </row>
    <row r="97" spans="1:23">
      <c r="A97">
        <v>9</v>
      </c>
      <c r="B97" t="s">
        <v>268</v>
      </c>
      <c r="C97"/>
      <c r="D97"/>
      <c r="E97"/>
      <c r="F97"/>
      <c r="G97"/>
      <c r="H97"/>
      <c r="I97"/>
      <c r="J97" s="2">
        <v>13</v>
      </c>
      <c r="K97" s="2">
        <v>11</v>
      </c>
      <c r="L97" s="40">
        <v>1</v>
      </c>
      <c r="M97" s="2">
        <f t="shared" si="7"/>
        <v>13</v>
      </c>
      <c r="N97" s="2">
        <f t="shared" si="8"/>
        <v>0.25</v>
      </c>
      <c r="O97" s="2">
        <f t="shared" si="9"/>
        <v>1.3</v>
      </c>
      <c r="P97" s="2">
        <f t="shared" si="10"/>
        <v>11.7</v>
      </c>
      <c r="Q97" s="2">
        <f t="shared" si="11"/>
        <v>1.55</v>
      </c>
      <c r="R97" s="2">
        <f>P97</f>
        <v>11.7</v>
      </c>
      <c r="S97" s="2"/>
      <c r="T97" s="2"/>
      <c r="U97" s="2"/>
      <c r="V97" s="2"/>
      <c r="W97" s="2"/>
    </row>
    <row r="98" spans="1:23">
      <c r="A98">
        <v>10</v>
      </c>
      <c r="B98" t="s">
        <v>269</v>
      </c>
      <c r="C98"/>
      <c r="D98"/>
      <c r="E98"/>
      <c r="F98"/>
      <c r="G98"/>
      <c r="H98"/>
      <c r="I98"/>
      <c r="J98" s="2">
        <v>13</v>
      </c>
      <c r="K98" s="2">
        <v>10</v>
      </c>
      <c r="M98" s="2">
        <f t="shared" si="7"/>
        <v>0</v>
      </c>
      <c r="N98" s="2">
        <f t="shared" si="8"/>
        <v>0.25</v>
      </c>
      <c r="O98" s="2">
        <f t="shared" si="9"/>
        <v>0</v>
      </c>
      <c r="P98" s="2">
        <f t="shared" si="10"/>
        <v>0</v>
      </c>
      <c r="Q98" s="2">
        <f t="shared" si="11"/>
        <v>0.25</v>
      </c>
      <c r="S98" s="2"/>
      <c r="T98" s="2"/>
      <c r="U98" s="2"/>
      <c r="V98" s="2"/>
      <c r="W98" s="2"/>
    </row>
    <row r="99" spans="1:23">
      <c r="A99">
        <v>11</v>
      </c>
      <c r="B99" t="s">
        <v>270</v>
      </c>
      <c r="C99"/>
      <c r="D99"/>
      <c r="E99"/>
      <c r="F99"/>
      <c r="G99"/>
      <c r="H99"/>
      <c r="I99"/>
      <c r="J99" s="2">
        <v>6</v>
      </c>
      <c r="K99" s="2">
        <v>4</v>
      </c>
      <c r="L99" s="40">
        <v>1</v>
      </c>
      <c r="M99" s="2">
        <f t="shared" si="7"/>
        <v>6</v>
      </c>
      <c r="N99" s="2">
        <f t="shared" si="8"/>
        <v>0.25</v>
      </c>
      <c r="O99" s="2">
        <f t="shared" si="9"/>
        <v>0.60000000000000009</v>
      </c>
      <c r="P99" s="2">
        <f t="shared" si="10"/>
        <v>5.4</v>
      </c>
      <c r="Q99" s="2">
        <f t="shared" si="11"/>
        <v>0.85000000000000009</v>
      </c>
      <c r="R99" s="2">
        <f>P99</f>
        <v>5.4</v>
      </c>
      <c r="S99" s="2"/>
      <c r="T99" s="2"/>
      <c r="U99" s="2"/>
      <c r="V99" s="2"/>
      <c r="W99" s="2"/>
    </row>
    <row r="100" spans="1:23">
      <c r="A100">
        <v>12</v>
      </c>
      <c r="B100" t="s">
        <v>271</v>
      </c>
      <c r="C100"/>
      <c r="D100"/>
      <c r="E100"/>
      <c r="F100"/>
      <c r="G100"/>
      <c r="H100"/>
      <c r="I100"/>
      <c r="J100" s="2">
        <v>4</v>
      </c>
      <c r="K100" s="2">
        <v>2</v>
      </c>
      <c r="M100" s="2">
        <f t="shared" ref="M100:M163" si="13">IF(L100=1,J100,IF(L100=2,K100,0))</f>
        <v>0</v>
      </c>
      <c r="N100" s="2">
        <f t="shared" ref="N100:N163" si="14">IF(J100&gt;0,0.25,0)</f>
        <v>0.25</v>
      </c>
      <c r="O100" s="2">
        <f t="shared" ref="O100:O163" si="15">IF(M100&gt;80,8,M100*0.1)</f>
        <v>0</v>
      </c>
      <c r="P100" s="2">
        <f t="shared" ref="P100:P163" si="16">+M100-O100</f>
        <v>0</v>
      </c>
      <c r="Q100" s="2">
        <f t="shared" ref="Q100:Q163" si="17">+N100+O100</f>
        <v>0.25</v>
      </c>
      <c r="S100" s="2"/>
      <c r="T100" s="2"/>
      <c r="U100" s="2"/>
      <c r="V100" s="2"/>
      <c r="W100" s="2"/>
    </row>
    <row r="101" spans="1:23">
      <c r="A101">
        <v>13</v>
      </c>
      <c r="B101" t="s">
        <v>272</v>
      </c>
      <c r="C101"/>
      <c r="D101"/>
      <c r="E101"/>
      <c r="F101"/>
      <c r="G101"/>
      <c r="H101"/>
      <c r="I101"/>
      <c r="J101" s="2">
        <v>8</v>
      </c>
      <c r="K101" s="2">
        <v>6</v>
      </c>
      <c r="M101" s="2">
        <f t="shared" si="13"/>
        <v>0</v>
      </c>
      <c r="N101" s="2">
        <f t="shared" si="14"/>
        <v>0.25</v>
      </c>
      <c r="O101" s="2">
        <f t="shared" si="15"/>
        <v>0</v>
      </c>
      <c r="P101" s="2">
        <f t="shared" si="16"/>
        <v>0</v>
      </c>
      <c r="Q101" s="2">
        <f t="shared" si="17"/>
        <v>0.25</v>
      </c>
      <c r="S101" s="2"/>
      <c r="T101" s="2"/>
      <c r="U101" s="2"/>
      <c r="V101" s="2"/>
      <c r="W101" s="2"/>
    </row>
    <row r="102" spans="1:23">
      <c r="A102">
        <v>14</v>
      </c>
      <c r="B102" t="s">
        <v>532</v>
      </c>
      <c r="C102"/>
      <c r="D102"/>
      <c r="E102"/>
      <c r="F102"/>
      <c r="G102"/>
      <c r="H102"/>
      <c r="I102"/>
      <c r="J102" s="2">
        <v>22</v>
      </c>
      <c r="K102" s="2">
        <v>18</v>
      </c>
      <c r="M102" s="2">
        <f t="shared" si="13"/>
        <v>0</v>
      </c>
      <c r="N102" s="2">
        <f t="shared" si="14"/>
        <v>0.25</v>
      </c>
      <c r="O102" s="2">
        <f t="shared" si="15"/>
        <v>0</v>
      </c>
      <c r="P102" s="2">
        <f t="shared" si="16"/>
        <v>0</v>
      </c>
      <c r="Q102" s="2">
        <f t="shared" si="17"/>
        <v>0.25</v>
      </c>
      <c r="S102" s="2"/>
      <c r="T102" s="2"/>
      <c r="U102" s="2"/>
      <c r="V102" s="2"/>
      <c r="W102" s="2"/>
    </row>
    <row r="103" spans="1:23">
      <c r="A103">
        <v>15</v>
      </c>
      <c r="B103" t="s">
        <v>273</v>
      </c>
      <c r="C103"/>
      <c r="D103"/>
      <c r="E103"/>
      <c r="F103"/>
      <c r="G103"/>
      <c r="H103"/>
      <c r="I103"/>
      <c r="J103" s="2">
        <v>25</v>
      </c>
      <c r="K103" s="2">
        <v>21</v>
      </c>
      <c r="M103" s="2">
        <f t="shared" si="13"/>
        <v>0</v>
      </c>
      <c r="N103" s="2">
        <f t="shared" si="14"/>
        <v>0.25</v>
      </c>
      <c r="O103" s="2">
        <f t="shared" si="15"/>
        <v>0</v>
      </c>
      <c r="P103" s="2">
        <f t="shared" si="16"/>
        <v>0</v>
      </c>
      <c r="Q103" s="2">
        <f t="shared" si="17"/>
        <v>0.25</v>
      </c>
      <c r="S103" s="2"/>
      <c r="T103" s="2"/>
      <c r="U103" s="2"/>
      <c r="V103" s="2"/>
      <c r="W103" s="2"/>
    </row>
    <row r="104" spans="1:23">
      <c r="A104">
        <v>16</v>
      </c>
      <c r="B104" t="s">
        <v>274</v>
      </c>
      <c r="C104"/>
      <c r="D104"/>
      <c r="E104"/>
      <c r="F104"/>
      <c r="G104"/>
      <c r="H104"/>
      <c r="I104"/>
      <c r="J104" s="2">
        <v>5</v>
      </c>
      <c r="K104" s="2">
        <v>3</v>
      </c>
      <c r="L104" s="40">
        <v>2</v>
      </c>
      <c r="M104" s="2">
        <f t="shared" si="13"/>
        <v>3</v>
      </c>
      <c r="N104" s="2">
        <f t="shared" si="14"/>
        <v>0.25</v>
      </c>
      <c r="O104" s="2">
        <f t="shared" si="15"/>
        <v>0.30000000000000004</v>
      </c>
      <c r="P104" s="2">
        <f t="shared" si="16"/>
        <v>2.7</v>
      </c>
      <c r="Q104" s="2">
        <f t="shared" si="17"/>
        <v>0.55000000000000004</v>
      </c>
      <c r="R104" s="2">
        <f>P104</f>
        <v>2.7</v>
      </c>
      <c r="S104" s="2"/>
      <c r="T104" s="2"/>
      <c r="U104" s="2"/>
      <c r="V104" s="2"/>
      <c r="W104" s="2"/>
    </row>
    <row r="105" spans="1:23">
      <c r="A105">
        <v>17</v>
      </c>
      <c r="B105" t="s">
        <v>275</v>
      </c>
      <c r="C105"/>
      <c r="D105"/>
      <c r="E105"/>
      <c r="F105"/>
      <c r="G105"/>
      <c r="H105"/>
      <c r="I105"/>
      <c r="J105" s="2">
        <v>7</v>
      </c>
      <c r="K105" s="2">
        <v>5</v>
      </c>
      <c r="L105" s="40">
        <v>2</v>
      </c>
      <c r="M105" s="2">
        <f t="shared" si="13"/>
        <v>5</v>
      </c>
      <c r="N105" s="2">
        <f t="shared" si="14"/>
        <v>0.25</v>
      </c>
      <c r="O105" s="2">
        <f t="shared" si="15"/>
        <v>0.5</v>
      </c>
      <c r="P105" s="2">
        <f t="shared" si="16"/>
        <v>4.5</v>
      </c>
      <c r="Q105" s="2">
        <f t="shared" si="17"/>
        <v>0.75</v>
      </c>
      <c r="R105" s="2">
        <f>P105</f>
        <v>4.5</v>
      </c>
      <c r="S105" s="2"/>
      <c r="T105" s="2"/>
      <c r="U105" s="2"/>
      <c r="V105" s="2"/>
      <c r="W105" s="2"/>
    </row>
    <row r="106" spans="1:23">
      <c r="A106">
        <v>18</v>
      </c>
      <c r="B106" t="s">
        <v>276</v>
      </c>
      <c r="C106"/>
      <c r="D106"/>
      <c r="E106"/>
      <c r="F106"/>
      <c r="G106"/>
      <c r="H106"/>
      <c r="I106"/>
      <c r="J106" s="2">
        <v>7</v>
      </c>
      <c r="K106" s="2">
        <v>5</v>
      </c>
      <c r="L106" s="40">
        <v>2</v>
      </c>
      <c r="M106" s="2">
        <f t="shared" si="13"/>
        <v>5</v>
      </c>
      <c r="N106" s="2">
        <f t="shared" si="14"/>
        <v>0.25</v>
      </c>
      <c r="O106" s="2">
        <f t="shared" si="15"/>
        <v>0.5</v>
      </c>
      <c r="P106" s="2">
        <f t="shared" si="16"/>
        <v>4.5</v>
      </c>
      <c r="Q106" s="2">
        <f t="shared" si="17"/>
        <v>0.75</v>
      </c>
      <c r="R106" s="2">
        <f>P106</f>
        <v>4.5</v>
      </c>
      <c r="S106" s="2"/>
      <c r="T106" s="2"/>
      <c r="U106" s="2"/>
      <c r="V106" s="2"/>
      <c r="W106" s="2"/>
    </row>
    <row r="107" spans="1:23">
      <c r="A107">
        <v>19</v>
      </c>
      <c r="B107" t="s">
        <v>277</v>
      </c>
      <c r="C107"/>
      <c r="D107"/>
      <c r="E107"/>
      <c r="F107"/>
      <c r="G107"/>
      <c r="H107"/>
      <c r="I107"/>
      <c r="J107" s="2">
        <v>8</v>
      </c>
      <c r="K107" s="2">
        <v>6</v>
      </c>
      <c r="M107" s="2">
        <f t="shared" si="13"/>
        <v>0</v>
      </c>
      <c r="N107" s="2">
        <f t="shared" si="14"/>
        <v>0.25</v>
      </c>
      <c r="O107" s="2">
        <f t="shared" si="15"/>
        <v>0</v>
      </c>
      <c r="P107" s="2">
        <f t="shared" si="16"/>
        <v>0</v>
      </c>
      <c r="Q107" s="2">
        <f t="shared" si="17"/>
        <v>0.25</v>
      </c>
      <c r="S107" s="2"/>
      <c r="T107" s="2"/>
      <c r="U107" s="2"/>
      <c r="V107" s="2"/>
      <c r="W107" s="2"/>
    </row>
    <row r="108" spans="1:23">
      <c r="A108">
        <v>20</v>
      </c>
      <c r="B108" t="s">
        <v>278</v>
      </c>
      <c r="C108"/>
      <c r="D108"/>
      <c r="E108"/>
      <c r="F108"/>
      <c r="G108"/>
      <c r="H108"/>
      <c r="I108"/>
      <c r="J108" s="2">
        <v>20</v>
      </c>
      <c r="K108" s="2">
        <v>16</v>
      </c>
      <c r="M108" s="2">
        <f t="shared" si="13"/>
        <v>0</v>
      </c>
      <c r="N108" s="2">
        <f t="shared" si="14"/>
        <v>0.25</v>
      </c>
      <c r="O108" s="2">
        <f t="shared" si="15"/>
        <v>0</v>
      </c>
      <c r="P108" s="2">
        <f t="shared" si="16"/>
        <v>0</v>
      </c>
      <c r="Q108" s="2">
        <f t="shared" si="17"/>
        <v>0.25</v>
      </c>
      <c r="S108" s="2"/>
      <c r="T108" s="2"/>
      <c r="U108" s="2"/>
      <c r="V108" s="2"/>
      <c r="W108" s="2"/>
    </row>
    <row r="109" spans="1:23">
      <c r="A109">
        <v>21</v>
      </c>
      <c r="B109" t="s">
        <v>279</v>
      </c>
      <c r="C109"/>
      <c r="D109"/>
      <c r="E109"/>
      <c r="F109"/>
      <c r="G109"/>
      <c r="H109"/>
      <c r="I109"/>
      <c r="J109" s="2">
        <v>16</v>
      </c>
      <c r="K109" s="2">
        <v>13</v>
      </c>
      <c r="M109" s="2">
        <f t="shared" si="13"/>
        <v>0</v>
      </c>
      <c r="N109" s="2">
        <f t="shared" si="14"/>
        <v>0.25</v>
      </c>
      <c r="O109" s="2">
        <f t="shared" si="15"/>
        <v>0</v>
      </c>
      <c r="P109" s="2">
        <f t="shared" si="16"/>
        <v>0</v>
      </c>
      <c r="Q109" s="2">
        <f t="shared" si="17"/>
        <v>0.25</v>
      </c>
      <c r="S109" s="2"/>
      <c r="T109" s="2"/>
      <c r="U109" s="2"/>
      <c r="V109" s="2"/>
      <c r="W109" s="2"/>
    </row>
    <row r="110" spans="1:23">
      <c r="A110">
        <v>22</v>
      </c>
      <c r="B110" t="s">
        <v>280</v>
      </c>
      <c r="C110"/>
      <c r="D110"/>
      <c r="E110"/>
      <c r="F110"/>
      <c r="G110"/>
      <c r="H110"/>
      <c r="I110"/>
      <c r="J110" s="2">
        <v>12</v>
      </c>
      <c r="K110" s="2">
        <v>9</v>
      </c>
      <c r="M110" s="2">
        <f t="shared" si="13"/>
        <v>0</v>
      </c>
      <c r="N110" s="2">
        <f t="shared" si="14"/>
        <v>0.25</v>
      </c>
      <c r="O110" s="2">
        <f t="shared" si="15"/>
        <v>0</v>
      </c>
      <c r="P110" s="2">
        <f t="shared" si="16"/>
        <v>0</v>
      </c>
      <c r="Q110" s="2">
        <f t="shared" si="17"/>
        <v>0.25</v>
      </c>
      <c r="S110" s="2"/>
      <c r="T110" s="2"/>
      <c r="U110" s="2"/>
      <c r="V110" s="2"/>
      <c r="W110" s="2"/>
    </row>
    <row r="111" spans="1:23">
      <c r="A111">
        <v>23</v>
      </c>
      <c r="B111" t="s">
        <v>281</v>
      </c>
      <c r="C111"/>
      <c r="D111"/>
      <c r="E111"/>
      <c r="F111"/>
      <c r="G111"/>
      <c r="H111"/>
      <c r="I111"/>
      <c r="J111" s="2">
        <v>13</v>
      </c>
      <c r="K111" s="2">
        <v>10</v>
      </c>
      <c r="M111" s="2">
        <f t="shared" si="13"/>
        <v>0</v>
      </c>
      <c r="N111" s="2">
        <f t="shared" si="14"/>
        <v>0.25</v>
      </c>
      <c r="O111" s="2">
        <f t="shared" si="15"/>
        <v>0</v>
      </c>
      <c r="P111" s="2">
        <f t="shared" si="16"/>
        <v>0</v>
      </c>
      <c r="Q111" s="2">
        <f t="shared" si="17"/>
        <v>0.25</v>
      </c>
      <c r="S111" s="2"/>
      <c r="T111" s="2"/>
      <c r="U111" s="2"/>
      <c r="V111" s="2"/>
      <c r="W111" s="2"/>
    </row>
    <row r="112" spans="1:23">
      <c r="A112">
        <v>24</v>
      </c>
      <c r="B112" t="s">
        <v>282</v>
      </c>
      <c r="C112"/>
      <c r="D112"/>
      <c r="E112"/>
      <c r="F112"/>
      <c r="G112"/>
      <c r="H112"/>
      <c r="I112"/>
      <c r="J112" s="2">
        <v>9</v>
      </c>
      <c r="K112" s="2">
        <v>6</v>
      </c>
      <c r="L112" s="40">
        <v>2</v>
      </c>
      <c r="M112" s="2">
        <f t="shared" si="13"/>
        <v>6</v>
      </c>
      <c r="N112" s="2">
        <f t="shared" si="14"/>
        <v>0.25</v>
      </c>
      <c r="O112" s="2">
        <f t="shared" si="15"/>
        <v>0.60000000000000009</v>
      </c>
      <c r="P112" s="2">
        <f t="shared" si="16"/>
        <v>5.4</v>
      </c>
      <c r="Q112" s="2">
        <f t="shared" si="17"/>
        <v>0.85000000000000009</v>
      </c>
      <c r="R112" s="2">
        <f>P112</f>
        <v>5.4</v>
      </c>
      <c r="S112" s="2"/>
      <c r="T112" s="2"/>
      <c r="U112" s="2"/>
      <c r="V112" s="2"/>
      <c r="W112" s="2"/>
    </row>
    <row r="113" spans="1:23">
      <c r="A113">
        <v>1</v>
      </c>
      <c r="B113" t="s">
        <v>283</v>
      </c>
      <c r="C113"/>
      <c r="D113"/>
      <c r="E113"/>
      <c r="F113"/>
      <c r="G113"/>
      <c r="H113"/>
      <c r="I113"/>
      <c r="J113" s="2">
        <v>60</v>
      </c>
      <c r="K113" s="2">
        <v>60</v>
      </c>
      <c r="M113" s="2">
        <f t="shared" si="13"/>
        <v>0</v>
      </c>
      <c r="N113" s="2">
        <f t="shared" si="14"/>
        <v>0.25</v>
      </c>
      <c r="O113" s="2">
        <f t="shared" si="15"/>
        <v>0</v>
      </c>
      <c r="P113" s="2">
        <f t="shared" si="16"/>
        <v>0</v>
      </c>
      <c r="Q113" s="2">
        <f t="shared" si="17"/>
        <v>0.25</v>
      </c>
      <c r="S113" s="2"/>
      <c r="T113" s="2"/>
      <c r="U113" s="2"/>
      <c r="V113" s="2"/>
      <c r="W113" s="2"/>
    </row>
    <row r="114" spans="1:23">
      <c r="A114">
        <f>1+A113</f>
        <v>2</v>
      </c>
      <c r="B114" t="s">
        <v>284</v>
      </c>
      <c r="C114"/>
      <c r="D114"/>
      <c r="E114"/>
      <c r="F114"/>
      <c r="G114"/>
      <c r="H114"/>
      <c r="I114"/>
      <c r="J114" s="2">
        <v>40</v>
      </c>
      <c r="K114" s="2">
        <v>40</v>
      </c>
      <c r="M114" s="2">
        <f t="shared" si="13"/>
        <v>0</v>
      </c>
      <c r="N114" s="2">
        <f t="shared" si="14"/>
        <v>0.25</v>
      </c>
      <c r="O114" s="2">
        <f t="shared" si="15"/>
        <v>0</v>
      </c>
      <c r="P114" s="2">
        <f t="shared" si="16"/>
        <v>0</v>
      </c>
      <c r="Q114" s="2">
        <f t="shared" si="17"/>
        <v>0.25</v>
      </c>
      <c r="S114" s="2"/>
      <c r="T114" s="2"/>
      <c r="U114" s="2"/>
      <c r="V114" s="2"/>
      <c r="W114" s="2"/>
    </row>
    <row r="115" spans="1:23">
      <c r="A115">
        <f t="shared" ref="A115:A119" si="18">1+A114</f>
        <v>3</v>
      </c>
      <c r="B115" t="s">
        <v>285</v>
      </c>
      <c r="C115"/>
      <c r="D115"/>
      <c r="E115"/>
      <c r="F115"/>
      <c r="G115"/>
      <c r="H115"/>
      <c r="I115"/>
      <c r="J115" s="2">
        <v>5</v>
      </c>
      <c r="K115" s="2">
        <v>5</v>
      </c>
      <c r="L115" s="40">
        <v>1</v>
      </c>
      <c r="M115" s="2">
        <f t="shared" si="13"/>
        <v>5</v>
      </c>
      <c r="N115" s="2">
        <f t="shared" si="14"/>
        <v>0.25</v>
      </c>
      <c r="O115" s="2">
        <f t="shared" si="15"/>
        <v>0.5</v>
      </c>
      <c r="P115" s="2">
        <f t="shared" si="16"/>
        <v>4.5</v>
      </c>
      <c r="Q115" s="2">
        <f t="shared" si="17"/>
        <v>0.75</v>
      </c>
      <c r="R115" s="2">
        <f>P115</f>
        <v>4.5</v>
      </c>
      <c r="S115" s="2"/>
      <c r="T115" s="2"/>
      <c r="U115" s="2"/>
      <c r="V115" s="2"/>
      <c r="W115" s="2"/>
    </row>
    <row r="116" spans="1:23">
      <c r="A116">
        <f t="shared" si="18"/>
        <v>4</v>
      </c>
      <c r="B116" t="s">
        <v>286</v>
      </c>
      <c r="C116"/>
      <c r="D116"/>
      <c r="E116"/>
      <c r="F116"/>
      <c r="G116"/>
      <c r="H116"/>
      <c r="I116"/>
      <c r="J116" s="2">
        <v>10</v>
      </c>
      <c r="K116" s="2">
        <v>10</v>
      </c>
      <c r="L116" s="40">
        <v>2</v>
      </c>
      <c r="M116" s="2">
        <f t="shared" si="13"/>
        <v>10</v>
      </c>
      <c r="N116" s="2">
        <f t="shared" si="14"/>
        <v>0.25</v>
      </c>
      <c r="O116" s="2">
        <f t="shared" si="15"/>
        <v>1</v>
      </c>
      <c r="P116" s="2">
        <f t="shared" si="16"/>
        <v>9</v>
      </c>
      <c r="Q116" s="2">
        <f t="shared" si="17"/>
        <v>1.25</v>
      </c>
      <c r="R116" s="2">
        <f>P116</f>
        <v>9</v>
      </c>
      <c r="S116" s="2"/>
      <c r="T116" s="2"/>
      <c r="U116" s="2"/>
      <c r="V116" s="2"/>
      <c r="W116" s="2"/>
    </row>
    <row r="117" spans="1:23">
      <c r="A117">
        <f t="shared" si="18"/>
        <v>5</v>
      </c>
      <c r="B117" t="s">
        <v>287</v>
      </c>
      <c r="C117"/>
      <c r="D117"/>
      <c r="E117"/>
      <c r="F117"/>
      <c r="G117"/>
      <c r="H117"/>
      <c r="I117"/>
      <c r="J117" s="2">
        <v>75</v>
      </c>
      <c r="K117" s="2">
        <v>75</v>
      </c>
      <c r="L117" s="40">
        <v>1</v>
      </c>
      <c r="M117" s="2">
        <f t="shared" si="13"/>
        <v>75</v>
      </c>
      <c r="N117" s="2">
        <f t="shared" si="14"/>
        <v>0.25</v>
      </c>
      <c r="O117" s="2">
        <f t="shared" si="15"/>
        <v>7.5</v>
      </c>
      <c r="P117" s="2">
        <f t="shared" si="16"/>
        <v>67.5</v>
      </c>
      <c r="Q117" s="2">
        <f t="shared" si="17"/>
        <v>7.75</v>
      </c>
      <c r="R117" s="2">
        <f>P117</f>
        <v>67.5</v>
      </c>
      <c r="S117" s="2"/>
      <c r="T117" s="2"/>
      <c r="U117" s="2"/>
      <c r="V117" s="2"/>
      <c r="W117" s="2"/>
    </row>
    <row r="118" spans="1:23">
      <c r="A118">
        <f t="shared" si="18"/>
        <v>6</v>
      </c>
      <c r="B118" t="s">
        <v>288</v>
      </c>
      <c r="C118"/>
      <c r="D118"/>
      <c r="E118"/>
      <c r="F118"/>
      <c r="G118"/>
      <c r="H118"/>
      <c r="I118"/>
      <c r="J118" s="2">
        <v>60</v>
      </c>
      <c r="K118" s="2">
        <v>60</v>
      </c>
      <c r="M118" s="2">
        <f t="shared" si="13"/>
        <v>0</v>
      </c>
      <c r="N118" s="2">
        <f t="shared" si="14"/>
        <v>0.25</v>
      </c>
      <c r="O118" s="2">
        <f t="shared" si="15"/>
        <v>0</v>
      </c>
      <c r="P118" s="2">
        <f t="shared" si="16"/>
        <v>0</v>
      </c>
      <c r="Q118" s="2">
        <f t="shared" si="17"/>
        <v>0.25</v>
      </c>
      <c r="S118" s="2"/>
      <c r="T118" s="2"/>
      <c r="U118" s="2"/>
      <c r="V118" s="2"/>
      <c r="W118" s="2"/>
    </row>
    <row r="119" spans="1:23">
      <c r="A119">
        <f t="shared" si="18"/>
        <v>7</v>
      </c>
      <c r="B119" t="s">
        <v>289</v>
      </c>
      <c r="C119"/>
      <c r="D119"/>
      <c r="E119"/>
      <c r="F119"/>
      <c r="G119"/>
      <c r="H119"/>
      <c r="I119"/>
      <c r="J119" s="2">
        <v>30</v>
      </c>
      <c r="K119" s="2">
        <v>30</v>
      </c>
      <c r="M119" s="2">
        <f t="shared" si="13"/>
        <v>0</v>
      </c>
      <c r="N119" s="2">
        <f t="shared" si="14"/>
        <v>0.25</v>
      </c>
      <c r="O119" s="2">
        <f t="shared" si="15"/>
        <v>0</v>
      </c>
      <c r="P119" s="2">
        <f t="shared" si="16"/>
        <v>0</v>
      </c>
      <c r="Q119" s="2">
        <f t="shared" si="17"/>
        <v>0.25</v>
      </c>
      <c r="S119" s="2"/>
      <c r="T119" s="2"/>
      <c r="U119" s="2"/>
      <c r="V119" s="2"/>
      <c r="W119" s="2"/>
    </row>
    <row r="120" spans="1:23">
      <c r="A120">
        <v>1</v>
      </c>
      <c r="B120" t="s">
        <v>290</v>
      </c>
      <c r="C120"/>
      <c r="D120"/>
      <c r="E120"/>
      <c r="F120"/>
      <c r="G120"/>
      <c r="H120"/>
      <c r="I120"/>
      <c r="J120" s="2">
        <v>50</v>
      </c>
      <c r="K120" s="2">
        <v>34</v>
      </c>
      <c r="L120" s="40">
        <v>2</v>
      </c>
      <c r="M120" s="2">
        <f t="shared" si="13"/>
        <v>34</v>
      </c>
      <c r="N120" s="2">
        <f t="shared" si="14"/>
        <v>0.25</v>
      </c>
      <c r="O120" s="2">
        <f t="shared" si="15"/>
        <v>3.4000000000000004</v>
      </c>
      <c r="P120" s="2">
        <f t="shared" si="16"/>
        <v>30.6</v>
      </c>
      <c r="Q120" s="2">
        <f t="shared" si="17"/>
        <v>3.6500000000000004</v>
      </c>
      <c r="R120" s="2">
        <f>P120</f>
        <v>30.6</v>
      </c>
      <c r="S120" s="2"/>
      <c r="T120" s="2"/>
      <c r="U120" s="2"/>
      <c r="V120" s="2"/>
      <c r="W120" s="2"/>
    </row>
    <row r="121" spans="1:23">
      <c r="A121">
        <f>1+A120</f>
        <v>2</v>
      </c>
      <c r="B121" t="s">
        <v>291</v>
      </c>
      <c r="C121"/>
      <c r="D121"/>
      <c r="E121"/>
      <c r="F121"/>
      <c r="G121"/>
      <c r="H121"/>
      <c r="I121"/>
      <c r="J121" s="2">
        <v>135</v>
      </c>
      <c r="K121" s="2">
        <v>120</v>
      </c>
      <c r="L121" s="40">
        <v>2</v>
      </c>
      <c r="M121" s="2">
        <f t="shared" si="13"/>
        <v>120</v>
      </c>
      <c r="N121" s="2">
        <f t="shared" si="14"/>
        <v>0.25</v>
      </c>
      <c r="O121" s="2">
        <f t="shared" si="15"/>
        <v>8</v>
      </c>
      <c r="P121" s="2">
        <f t="shared" si="16"/>
        <v>112</v>
      </c>
      <c r="Q121" s="2">
        <f t="shared" si="17"/>
        <v>8.25</v>
      </c>
      <c r="R121" s="2">
        <f>P121</f>
        <v>112</v>
      </c>
      <c r="S121" s="2"/>
      <c r="T121" s="2"/>
      <c r="U121" s="2"/>
      <c r="V121" s="2"/>
      <c r="W121" s="2"/>
    </row>
    <row r="122" spans="1:23">
      <c r="A122">
        <f t="shared" ref="A122:A185" si="19">1+A121</f>
        <v>3</v>
      </c>
      <c r="B122" t="s">
        <v>526</v>
      </c>
      <c r="C122"/>
      <c r="D122"/>
      <c r="E122"/>
      <c r="F122"/>
      <c r="G122"/>
      <c r="H122"/>
      <c r="I122"/>
      <c r="J122" s="2">
        <v>50</v>
      </c>
      <c r="K122" s="2">
        <v>30</v>
      </c>
      <c r="M122" s="2">
        <f t="shared" si="13"/>
        <v>0</v>
      </c>
      <c r="N122" s="2">
        <f t="shared" si="14"/>
        <v>0.25</v>
      </c>
      <c r="O122" s="2">
        <f t="shared" si="15"/>
        <v>0</v>
      </c>
      <c r="P122" s="2">
        <f t="shared" si="16"/>
        <v>0</v>
      </c>
      <c r="Q122" s="2">
        <f t="shared" si="17"/>
        <v>0.25</v>
      </c>
      <c r="S122" s="2"/>
      <c r="T122" s="2"/>
      <c r="U122" s="2"/>
      <c r="V122" s="2"/>
      <c r="W122" s="2"/>
    </row>
    <row r="123" spans="1:23">
      <c r="A123">
        <f t="shared" si="19"/>
        <v>4</v>
      </c>
      <c r="B123" t="s">
        <v>292</v>
      </c>
      <c r="C123"/>
      <c r="D123"/>
      <c r="E123"/>
      <c r="F123"/>
      <c r="G123"/>
      <c r="H123"/>
      <c r="I123"/>
      <c r="J123" s="2">
        <v>80</v>
      </c>
      <c r="K123" s="2">
        <v>70</v>
      </c>
      <c r="M123" s="2">
        <f t="shared" si="13"/>
        <v>0</v>
      </c>
      <c r="N123" s="2">
        <f t="shared" si="14"/>
        <v>0.25</v>
      </c>
      <c r="O123" s="2">
        <f t="shared" si="15"/>
        <v>0</v>
      </c>
      <c r="P123" s="2">
        <f t="shared" si="16"/>
        <v>0</v>
      </c>
      <c r="Q123" s="2">
        <f t="shared" si="17"/>
        <v>0.25</v>
      </c>
      <c r="S123" s="2"/>
      <c r="T123" s="2"/>
      <c r="U123" s="2"/>
      <c r="V123" s="2"/>
      <c r="W123" s="2"/>
    </row>
    <row r="124" spans="1:23">
      <c r="A124">
        <f t="shared" si="19"/>
        <v>5</v>
      </c>
      <c r="B124" t="s">
        <v>293</v>
      </c>
      <c r="C124"/>
      <c r="D124"/>
      <c r="E124"/>
      <c r="F124"/>
      <c r="G124"/>
      <c r="H124"/>
      <c r="I124"/>
      <c r="J124" s="2">
        <v>100</v>
      </c>
      <c r="K124" s="2">
        <v>85</v>
      </c>
      <c r="L124" s="40">
        <v>2</v>
      </c>
      <c r="M124" s="2">
        <f t="shared" si="13"/>
        <v>85</v>
      </c>
      <c r="N124" s="2">
        <f t="shared" si="14"/>
        <v>0.25</v>
      </c>
      <c r="O124" s="2">
        <f t="shared" si="15"/>
        <v>8</v>
      </c>
      <c r="P124" s="2">
        <f t="shared" si="16"/>
        <v>77</v>
      </c>
      <c r="Q124" s="2">
        <f t="shared" si="17"/>
        <v>8.25</v>
      </c>
      <c r="R124" s="2">
        <f t="shared" ref="R124:R129" si="20">P124</f>
        <v>77</v>
      </c>
      <c r="S124" s="2"/>
      <c r="T124" s="2"/>
      <c r="U124" s="2"/>
      <c r="V124" s="2"/>
      <c r="W124" s="2"/>
    </row>
    <row r="125" spans="1:23">
      <c r="A125">
        <v>1</v>
      </c>
      <c r="B125" t="s">
        <v>294</v>
      </c>
      <c r="C125"/>
      <c r="D125"/>
      <c r="E125"/>
      <c r="F125"/>
      <c r="G125"/>
      <c r="H125"/>
      <c r="I125"/>
      <c r="J125" s="2">
        <v>35</v>
      </c>
      <c r="K125" s="2">
        <v>30</v>
      </c>
      <c r="L125" s="40">
        <v>2</v>
      </c>
      <c r="M125" s="2">
        <f t="shared" si="13"/>
        <v>30</v>
      </c>
      <c r="N125" s="2">
        <f t="shared" si="14"/>
        <v>0.25</v>
      </c>
      <c r="O125" s="2">
        <f t="shared" si="15"/>
        <v>3</v>
      </c>
      <c r="P125" s="2">
        <f t="shared" si="16"/>
        <v>27</v>
      </c>
      <c r="Q125" s="2">
        <f t="shared" si="17"/>
        <v>3.25</v>
      </c>
      <c r="R125" s="2">
        <f t="shared" si="20"/>
        <v>27</v>
      </c>
      <c r="S125" s="2"/>
      <c r="T125" s="2"/>
      <c r="U125" s="2"/>
      <c r="V125" s="2"/>
      <c r="W125" s="2"/>
    </row>
    <row r="126" spans="1:23">
      <c r="A126">
        <f t="shared" si="19"/>
        <v>2</v>
      </c>
      <c r="B126" t="s">
        <v>295</v>
      </c>
      <c r="C126"/>
      <c r="D126"/>
      <c r="E126"/>
      <c r="F126"/>
      <c r="G126"/>
      <c r="H126"/>
      <c r="I126"/>
      <c r="J126" s="2">
        <v>35</v>
      </c>
      <c r="K126" s="2">
        <v>35</v>
      </c>
      <c r="L126" s="40">
        <v>2</v>
      </c>
      <c r="M126" s="2">
        <f t="shared" si="13"/>
        <v>35</v>
      </c>
      <c r="N126" s="2">
        <f t="shared" si="14"/>
        <v>0.25</v>
      </c>
      <c r="O126" s="2">
        <f t="shared" si="15"/>
        <v>3.5</v>
      </c>
      <c r="P126" s="2">
        <f t="shared" si="16"/>
        <v>31.5</v>
      </c>
      <c r="Q126" s="2">
        <f t="shared" si="17"/>
        <v>3.75</v>
      </c>
      <c r="R126" s="2">
        <f t="shared" si="20"/>
        <v>31.5</v>
      </c>
      <c r="S126" s="2"/>
      <c r="T126" s="2"/>
      <c r="U126" s="2"/>
      <c r="V126" s="2"/>
      <c r="W126" s="2"/>
    </row>
    <row r="127" spans="1:23">
      <c r="A127">
        <f t="shared" si="19"/>
        <v>3</v>
      </c>
      <c r="B127" t="s">
        <v>296</v>
      </c>
      <c r="C127"/>
      <c r="D127"/>
      <c r="E127"/>
      <c r="F127"/>
      <c r="G127"/>
      <c r="H127"/>
      <c r="I127"/>
      <c r="J127" s="2">
        <v>10</v>
      </c>
      <c r="K127" s="2">
        <v>10</v>
      </c>
      <c r="L127" s="40">
        <v>2</v>
      </c>
      <c r="M127" s="2">
        <f t="shared" si="13"/>
        <v>10</v>
      </c>
      <c r="N127" s="2">
        <f t="shared" si="14"/>
        <v>0.25</v>
      </c>
      <c r="O127" s="2">
        <f t="shared" si="15"/>
        <v>1</v>
      </c>
      <c r="P127" s="2">
        <f t="shared" si="16"/>
        <v>9</v>
      </c>
      <c r="Q127" s="2">
        <f t="shared" si="17"/>
        <v>1.25</v>
      </c>
      <c r="R127" s="2">
        <f t="shared" si="20"/>
        <v>9</v>
      </c>
      <c r="S127" s="2"/>
      <c r="T127" s="2"/>
      <c r="U127" s="2"/>
      <c r="V127" s="2"/>
      <c r="W127" s="2"/>
    </row>
    <row r="128" spans="1:23">
      <c r="A128">
        <v>1</v>
      </c>
      <c r="B128" t="s">
        <v>297</v>
      </c>
      <c r="C128"/>
      <c r="D128"/>
      <c r="E128"/>
      <c r="F128"/>
      <c r="G128"/>
      <c r="H128"/>
      <c r="I128"/>
      <c r="J128" s="2">
        <v>5</v>
      </c>
      <c r="K128" s="2">
        <v>3</v>
      </c>
      <c r="L128" s="40">
        <v>2</v>
      </c>
      <c r="M128" s="2">
        <f t="shared" si="13"/>
        <v>3</v>
      </c>
      <c r="N128" s="2">
        <f t="shared" si="14"/>
        <v>0.25</v>
      </c>
      <c r="O128" s="2">
        <f t="shared" si="15"/>
        <v>0.30000000000000004</v>
      </c>
      <c r="P128" s="2">
        <f t="shared" si="16"/>
        <v>2.7</v>
      </c>
      <c r="Q128" s="2">
        <f t="shared" si="17"/>
        <v>0.55000000000000004</v>
      </c>
      <c r="R128" s="2">
        <f t="shared" si="20"/>
        <v>2.7</v>
      </c>
      <c r="S128" s="2"/>
      <c r="T128" s="2"/>
      <c r="U128" s="2"/>
      <c r="V128" s="2"/>
      <c r="W128" s="2"/>
    </row>
    <row r="129" spans="1:23">
      <c r="A129">
        <f t="shared" si="19"/>
        <v>2</v>
      </c>
      <c r="B129" t="s">
        <v>298</v>
      </c>
      <c r="C129"/>
      <c r="D129"/>
      <c r="E129"/>
      <c r="F129"/>
      <c r="G129"/>
      <c r="H129"/>
      <c r="I129"/>
      <c r="J129" s="2">
        <v>25</v>
      </c>
      <c r="K129" s="2">
        <v>20</v>
      </c>
      <c r="L129" s="40">
        <v>2</v>
      </c>
      <c r="M129" s="2">
        <f t="shared" si="13"/>
        <v>20</v>
      </c>
      <c r="N129" s="2">
        <f t="shared" si="14"/>
        <v>0.25</v>
      </c>
      <c r="O129" s="2">
        <f t="shared" si="15"/>
        <v>2</v>
      </c>
      <c r="P129" s="2">
        <f t="shared" si="16"/>
        <v>18</v>
      </c>
      <c r="Q129" s="2">
        <f t="shared" si="17"/>
        <v>2.25</v>
      </c>
      <c r="R129" s="2">
        <f t="shared" si="20"/>
        <v>18</v>
      </c>
      <c r="S129" s="2"/>
      <c r="T129" s="2"/>
      <c r="U129" s="2"/>
      <c r="V129" s="2"/>
      <c r="W129" s="2"/>
    </row>
    <row r="130" spans="1:23">
      <c r="A130">
        <f t="shared" si="19"/>
        <v>3</v>
      </c>
      <c r="B130" t="s">
        <v>299</v>
      </c>
      <c r="C130"/>
      <c r="D130"/>
      <c r="E130"/>
      <c r="F130"/>
      <c r="G130"/>
      <c r="H130"/>
      <c r="I130"/>
      <c r="J130" s="2">
        <v>70</v>
      </c>
      <c r="K130" s="2">
        <v>55</v>
      </c>
      <c r="M130" s="2">
        <f t="shared" si="13"/>
        <v>0</v>
      </c>
      <c r="N130" s="2">
        <f t="shared" si="14"/>
        <v>0.25</v>
      </c>
      <c r="O130" s="2">
        <f t="shared" si="15"/>
        <v>0</v>
      </c>
      <c r="P130" s="2">
        <f t="shared" si="16"/>
        <v>0</v>
      </c>
      <c r="Q130" s="2">
        <f t="shared" si="17"/>
        <v>0.25</v>
      </c>
      <c r="S130" s="2"/>
      <c r="T130" s="2"/>
      <c r="U130" s="2"/>
      <c r="V130" s="2"/>
      <c r="W130" s="2"/>
    </row>
    <row r="131" spans="1:23">
      <c r="A131">
        <f t="shared" si="19"/>
        <v>4</v>
      </c>
      <c r="B131" t="s">
        <v>530</v>
      </c>
      <c r="C131"/>
      <c r="D131"/>
      <c r="E131"/>
      <c r="F131"/>
      <c r="G131"/>
      <c r="H131"/>
      <c r="I131"/>
      <c r="J131" s="2">
        <v>35</v>
      </c>
      <c r="K131" s="2">
        <v>20</v>
      </c>
      <c r="M131" s="2">
        <f t="shared" si="13"/>
        <v>0</v>
      </c>
      <c r="N131" s="2">
        <f t="shared" si="14"/>
        <v>0.25</v>
      </c>
      <c r="O131" s="2">
        <f t="shared" si="15"/>
        <v>0</v>
      </c>
      <c r="P131" s="2">
        <f t="shared" si="16"/>
        <v>0</v>
      </c>
      <c r="Q131" s="2">
        <f t="shared" si="17"/>
        <v>0.25</v>
      </c>
      <c r="S131" s="2"/>
      <c r="T131" s="2"/>
      <c r="U131" s="2"/>
      <c r="V131" s="2"/>
      <c r="W131" s="2"/>
    </row>
    <row r="132" spans="1:23">
      <c r="A132">
        <f t="shared" si="19"/>
        <v>5</v>
      </c>
      <c r="B132" t="s">
        <v>300</v>
      </c>
      <c r="C132"/>
      <c r="D132"/>
      <c r="E132"/>
      <c r="F132"/>
      <c r="G132"/>
      <c r="H132"/>
      <c r="I132"/>
      <c r="J132" s="2">
        <v>30</v>
      </c>
      <c r="K132" s="2">
        <v>15</v>
      </c>
      <c r="L132" s="40">
        <v>2</v>
      </c>
      <c r="M132" s="2">
        <f t="shared" si="13"/>
        <v>15</v>
      </c>
      <c r="N132" s="2">
        <f t="shared" si="14"/>
        <v>0.25</v>
      </c>
      <c r="O132" s="2">
        <f t="shared" si="15"/>
        <v>1.5</v>
      </c>
      <c r="P132" s="2">
        <f t="shared" si="16"/>
        <v>13.5</v>
      </c>
      <c r="Q132" s="2">
        <f t="shared" si="17"/>
        <v>1.75</v>
      </c>
      <c r="R132" s="2">
        <f t="shared" ref="R132:R137" si="21">P132</f>
        <v>13.5</v>
      </c>
      <c r="S132" s="2"/>
      <c r="T132" s="2"/>
      <c r="U132" s="2"/>
      <c r="V132" s="2"/>
      <c r="W132" s="2"/>
    </row>
    <row r="133" spans="1:23">
      <c r="A133">
        <f t="shared" si="19"/>
        <v>6</v>
      </c>
      <c r="B133" t="s">
        <v>301</v>
      </c>
      <c r="C133"/>
      <c r="D133"/>
      <c r="E133"/>
      <c r="F133"/>
      <c r="G133"/>
      <c r="H133"/>
      <c r="I133"/>
      <c r="J133" s="2">
        <v>40</v>
      </c>
      <c r="K133" s="2">
        <v>30</v>
      </c>
      <c r="L133" s="40">
        <v>2</v>
      </c>
      <c r="M133" s="2">
        <f t="shared" si="13"/>
        <v>30</v>
      </c>
      <c r="N133" s="2">
        <f t="shared" si="14"/>
        <v>0.25</v>
      </c>
      <c r="O133" s="2">
        <f t="shared" si="15"/>
        <v>3</v>
      </c>
      <c r="P133" s="2">
        <f t="shared" si="16"/>
        <v>27</v>
      </c>
      <c r="Q133" s="2">
        <f t="shared" si="17"/>
        <v>3.25</v>
      </c>
      <c r="R133" s="2">
        <f t="shared" si="21"/>
        <v>27</v>
      </c>
      <c r="S133" s="2"/>
      <c r="T133" s="2"/>
      <c r="U133" s="2"/>
      <c r="V133" s="2"/>
      <c r="W133" s="2"/>
    </row>
    <row r="134" spans="1:23">
      <c r="A134">
        <f t="shared" si="19"/>
        <v>7</v>
      </c>
      <c r="B134" t="s">
        <v>302</v>
      </c>
      <c r="C134"/>
      <c r="D134"/>
      <c r="E134"/>
      <c r="F134"/>
      <c r="G134"/>
      <c r="H134"/>
      <c r="I134"/>
      <c r="J134" s="2">
        <v>45</v>
      </c>
      <c r="K134" s="2">
        <v>30</v>
      </c>
      <c r="L134" s="40">
        <v>2</v>
      </c>
      <c r="M134" s="2">
        <f t="shared" si="13"/>
        <v>30</v>
      </c>
      <c r="N134" s="2">
        <f t="shared" si="14"/>
        <v>0.25</v>
      </c>
      <c r="O134" s="2">
        <f t="shared" si="15"/>
        <v>3</v>
      </c>
      <c r="P134" s="2">
        <f t="shared" si="16"/>
        <v>27</v>
      </c>
      <c r="Q134" s="2">
        <f t="shared" si="17"/>
        <v>3.25</v>
      </c>
      <c r="R134" s="2">
        <f t="shared" si="21"/>
        <v>27</v>
      </c>
      <c r="S134" s="2"/>
      <c r="T134" s="2"/>
      <c r="U134" s="2"/>
      <c r="V134" s="2"/>
      <c r="W134" s="2"/>
    </row>
    <row r="135" spans="1:23">
      <c r="A135">
        <v>1</v>
      </c>
      <c r="B135" t="s">
        <v>303</v>
      </c>
      <c r="C135"/>
      <c r="D135"/>
      <c r="E135"/>
      <c r="F135"/>
      <c r="G135"/>
      <c r="H135"/>
      <c r="I135"/>
      <c r="J135" s="2">
        <v>12</v>
      </c>
      <c r="K135" s="2">
        <v>10</v>
      </c>
      <c r="L135" s="40">
        <v>1</v>
      </c>
      <c r="M135" s="2">
        <f t="shared" si="13"/>
        <v>12</v>
      </c>
      <c r="N135" s="2">
        <f t="shared" si="14"/>
        <v>0.25</v>
      </c>
      <c r="O135" s="2">
        <f t="shared" si="15"/>
        <v>1.2000000000000002</v>
      </c>
      <c r="P135" s="2">
        <f t="shared" si="16"/>
        <v>10.8</v>
      </c>
      <c r="Q135" s="2">
        <f t="shared" si="17"/>
        <v>1.4500000000000002</v>
      </c>
      <c r="R135" s="2">
        <f t="shared" si="21"/>
        <v>10.8</v>
      </c>
      <c r="S135" s="2"/>
      <c r="T135" s="2"/>
      <c r="U135" s="2"/>
      <c r="V135" s="2"/>
      <c r="W135" s="2"/>
    </row>
    <row r="136" spans="1:23">
      <c r="A136">
        <f t="shared" si="19"/>
        <v>2</v>
      </c>
      <c r="B136" t="s">
        <v>304</v>
      </c>
      <c r="C136"/>
      <c r="D136"/>
      <c r="E136"/>
      <c r="F136"/>
      <c r="G136"/>
      <c r="H136"/>
      <c r="I136"/>
      <c r="J136" s="2">
        <v>22</v>
      </c>
      <c r="K136" s="2">
        <v>18</v>
      </c>
      <c r="L136" s="40">
        <v>2</v>
      </c>
      <c r="M136" s="2">
        <f t="shared" si="13"/>
        <v>18</v>
      </c>
      <c r="N136" s="2">
        <f t="shared" si="14"/>
        <v>0.25</v>
      </c>
      <c r="O136" s="2">
        <f t="shared" si="15"/>
        <v>1.8</v>
      </c>
      <c r="P136" s="2">
        <f t="shared" si="16"/>
        <v>16.2</v>
      </c>
      <c r="Q136" s="2">
        <f t="shared" si="17"/>
        <v>2.0499999999999998</v>
      </c>
      <c r="R136" s="2">
        <f t="shared" si="21"/>
        <v>16.2</v>
      </c>
      <c r="S136" s="2"/>
      <c r="T136" s="2"/>
      <c r="U136" s="2"/>
      <c r="V136" s="2"/>
      <c r="W136" s="2"/>
    </row>
    <row r="137" spans="1:23">
      <c r="A137">
        <f t="shared" si="19"/>
        <v>3</v>
      </c>
      <c r="B137" t="s">
        <v>305</v>
      </c>
      <c r="C137"/>
      <c r="D137"/>
      <c r="E137"/>
      <c r="F137"/>
      <c r="G137"/>
      <c r="H137"/>
      <c r="I137"/>
      <c r="J137" s="2">
        <v>12</v>
      </c>
      <c r="K137" s="2">
        <v>10</v>
      </c>
      <c r="L137" s="40">
        <v>2</v>
      </c>
      <c r="M137" s="2">
        <f t="shared" si="13"/>
        <v>10</v>
      </c>
      <c r="N137" s="2">
        <f t="shared" si="14"/>
        <v>0.25</v>
      </c>
      <c r="O137" s="2">
        <f t="shared" si="15"/>
        <v>1</v>
      </c>
      <c r="P137" s="2">
        <f t="shared" si="16"/>
        <v>9</v>
      </c>
      <c r="Q137" s="2">
        <f t="shared" si="17"/>
        <v>1.25</v>
      </c>
      <c r="R137" s="2">
        <f t="shared" si="21"/>
        <v>9</v>
      </c>
      <c r="S137" s="2"/>
      <c r="T137" s="2"/>
      <c r="U137" s="2"/>
      <c r="V137" s="2"/>
      <c r="W137" s="2"/>
    </row>
    <row r="138" spans="1:23">
      <c r="A138">
        <f t="shared" si="19"/>
        <v>4</v>
      </c>
      <c r="B138" t="s">
        <v>306</v>
      </c>
      <c r="C138"/>
      <c r="D138"/>
      <c r="E138"/>
      <c r="F138"/>
      <c r="G138"/>
      <c r="H138"/>
      <c r="I138"/>
      <c r="J138" s="2">
        <v>8</v>
      </c>
      <c r="K138" s="2">
        <v>6</v>
      </c>
      <c r="M138" s="2">
        <f t="shared" si="13"/>
        <v>0</v>
      </c>
      <c r="N138" s="2">
        <f t="shared" si="14"/>
        <v>0.25</v>
      </c>
      <c r="O138" s="2">
        <f t="shared" si="15"/>
        <v>0</v>
      </c>
      <c r="P138" s="2">
        <f t="shared" si="16"/>
        <v>0</v>
      </c>
      <c r="Q138" s="2">
        <f t="shared" si="17"/>
        <v>0.25</v>
      </c>
      <c r="S138" s="2"/>
      <c r="T138" s="2"/>
      <c r="U138" s="2"/>
      <c r="V138" s="2"/>
      <c r="W138" s="2"/>
    </row>
    <row r="139" spans="1:23">
      <c r="A139">
        <f t="shared" si="19"/>
        <v>5</v>
      </c>
      <c r="B139" t="s">
        <v>307</v>
      </c>
      <c r="C139"/>
      <c r="D139"/>
      <c r="E139"/>
      <c r="F139"/>
      <c r="G139"/>
      <c r="H139"/>
      <c r="I139"/>
      <c r="J139" s="2">
        <v>8</v>
      </c>
      <c r="K139" s="2">
        <v>6</v>
      </c>
      <c r="L139" s="40">
        <v>2</v>
      </c>
      <c r="M139" s="2">
        <f t="shared" si="13"/>
        <v>6</v>
      </c>
      <c r="N139" s="2">
        <f t="shared" si="14"/>
        <v>0.25</v>
      </c>
      <c r="O139" s="2">
        <f t="shared" si="15"/>
        <v>0.60000000000000009</v>
      </c>
      <c r="P139" s="2">
        <f t="shared" si="16"/>
        <v>5.4</v>
      </c>
      <c r="Q139" s="2">
        <f t="shared" si="17"/>
        <v>0.85000000000000009</v>
      </c>
      <c r="R139" s="2">
        <f>P139</f>
        <v>5.4</v>
      </c>
      <c r="S139" s="2"/>
      <c r="T139" s="2"/>
      <c r="U139" s="2"/>
      <c r="V139" s="2"/>
      <c r="W139" s="2"/>
    </row>
    <row r="140" spans="1:23">
      <c r="A140">
        <f t="shared" si="19"/>
        <v>6</v>
      </c>
      <c r="B140" t="s">
        <v>308</v>
      </c>
      <c r="C140"/>
      <c r="D140"/>
      <c r="E140"/>
      <c r="F140"/>
      <c r="G140"/>
      <c r="H140"/>
      <c r="I140"/>
      <c r="J140" s="2">
        <v>6</v>
      </c>
      <c r="K140" s="2">
        <v>5</v>
      </c>
      <c r="M140" s="2">
        <f t="shared" si="13"/>
        <v>0</v>
      </c>
      <c r="N140" s="2">
        <f t="shared" si="14"/>
        <v>0.25</v>
      </c>
      <c r="O140" s="2">
        <f t="shared" si="15"/>
        <v>0</v>
      </c>
      <c r="P140" s="2">
        <f t="shared" si="16"/>
        <v>0</v>
      </c>
      <c r="Q140" s="2">
        <f t="shared" si="17"/>
        <v>0.25</v>
      </c>
      <c r="S140" s="2"/>
      <c r="T140" s="2"/>
      <c r="U140" s="2"/>
      <c r="V140" s="2"/>
      <c r="W140" s="2"/>
    </row>
    <row r="141" spans="1:23">
      <c r="A141">
        <f t="shared" si="19"/>
        <v>7</v>
      </c>
      <c r="B141" t="s">
        <v>309</v>
      </c>
      <c r="C141"/>
      <c r="D141"/>
      <c r="E141"/>
      <c r="F141"/>
      <c r="G141"/>
      <c r="H141"/>
      <c r="I141"/>
      <c r="J141" s="2">
        <v>22</v>
      </c>
      <c r="K141" s="2">
        <v>18</v>
      </c>
      <c r="L141" s="40">
        <v>2</v>
      </c>
      <c r="M141" s="2">
        <f t="shared" si="13"/>
        <v>18</v>
      </c>
      <c r="N141" s="2">
        <f t="shared" si="14"/>
        <v>0.25</v>
      </c>
      <c r="O141" s="2">
        <f t="shared" si="15"/>
        <v>1.8</v>
      </c>
      <c r="P141" s="2">
        <f t="shared" si="16"/>
        <v>16.2</v>
      </c>
      <c r="Q141" s="2">
        <f t="shared" si="17"/>
        <v>2.0499999999999998</v>
      </c>
      <c r="R141" s="2">
        <f>P141</f>
        <v>16.2</v>
      </c>
      <c r="S141" s="2"/>
      <c r="T141" s="2"/>
      <c r="U141" s="2"/>
      <c r="V141" s="2"/>
      <c r="W141" s="2"/>
    </row>
    <row r="142" spans="1:23">
      <c r="A142">
        <f t="shared" si="19"/>
        <v>8</v>
      </c>
      <c r="B142" t="s">
        <v>310</v>
      </c>
      <c r="C142"/>
      <c r="D142"/>
      <c r="E142"/>
      <c r="F142"/>
      <c r="G142"/>
      <c r="H142"/>
      <c r="I142"/>
      <c r="J142" s="2">
        <v>8</v>
      </c>
      <c r="K142" s="2">
        <v>6</v>
      </c>
      <c r="M142" s="2">
        <f t="shared" si="13"/>
        <v>0</v>
      </c>
      <c r="N142" s="2">
        <f t="shared" si="14"/>
        <v>0.25</v>
      </c>
      <c r="O142" s="2">
        <f t="shared" si="15"/>
        <v>0</v>
      </c>
      <c r="P142" s="2">
        <f t="shared" si="16"/>
        <v>0</v>
      </c>
      <c r="Q142" s="2">
        <f t="shared" si="17"/>
        <v>0.25</v>
      </c>
      <c r="S142" s="2"/>
      <c r="T142" s="2"/>
      <c r="U142" s="2"/>
      <c r="V142" s="2"/>
      <c r="W142" s="2"/>
    </row>
    <row r="143" spans="1:23">
      <c r="A143">
        <f t="shared" si="19"/>
        <v>9</v>
      </c>
      <c r="B143" t="s">
        <v>10</v>
      </c>
      <c r="C143"/>
      <c r="D143"/>
      <c r="E143"/>
      <c r="F143"/>
      <c r="G143"/>
      <c r="H143"/>
      <c r="I143"/>
      <c r="J143" s="2">
        <v>20</v>
      </c>
      <c r="K143" s="2">
        <v>15</v>
      </c>
      <c r="L143" s="40">
        <v>1</v>
      </c>
      <c r="M143" s="2">
        <f t="shared" si="13"/>
        <v>20</v>
      </c>
      <c r="N143" s="2">
        <f t="shared" si="14"/>
        <v>0.25</v>
      </c>
      <c r="O143" s="2">
        <f t="shared" si="15"/>
        <v>2</v>
      </c>
      <c r="P143" s="2">
        <f t="shared" si="16"/>
        <v>18</v>
      </c>
      <c r="Q143" s="2">
        <f t="shared" si="17"/>
        <v>2.25</v>
      </c>
      <c r="R143" s="2">
        <f>P143</f>
        <v>18</v>
      </c>
      <c r="S143" s="2"/>
      <c r="T143" s="2"/>
      <c r="U143" s="2"/>
      <c r="V143" s="2"/>
      <c r="W143" s="2"/>
    </row>
    <row r="144" spans="1:23">
      <c r="A144">
        <f t="shared" si="19"/>
        <v>10</v>
      </c>
      <c r="B144" t="s">
        <v>311</v>
      </c>
      <c r="C144"/>
      <c r="D144"/>
      <c r="E144"/>
      <c r="F144"/>
      <c r="G144"/>
      <c r="H144"/>
      <c r="I144"/>
      <c r="J144" s="2">
        <v>10</v>
      </c>
      <c r="K144" s="2">
        <v>6</v>
      </c>
      <c r="M144" s="2">
        <f t="shared" si="13"/>
        <v>0</v>
      </c>
      <c r="N144" s="2">
        <f t="shared" si="14"/>
        <v>0.25</v>
      </c>
      <c r="O144" s="2">
        <f t="shared" si="15"/>
        <v>0</v>
      </c>
      <c r="P144" s="2">
        <f t="shared" si="16"/>
        <v>0</v>
      </c>
      <c r="Q144" s="2">
        <f t="shared" si="17"/>
        <v>0.25</v>
      </c>
      <c r="S144" s="2"/>
      <c r="T144" s="2"/>
      <c r="U144" s="2"/>
      <c r="V144" s="2"/>
      <c r="W144" s="2"/>
    </row>
    <row r="145" spans="1:23">
      <c r="A145">
        <f t="shared" si="19"/>
        <v>11</v>
      </c>
      <c r="B145" t="s">
        <v>312</v>
      </c>
      <c r="C145"/>
      <c r="D145"/>
      <c r="E145"/>
      <c r="F145"/>
      <c r="G145"/>
      <c r="H145"/>
      <c r="I145"/>
      <c r="J145" s="2">
        <v>25</v>
      </c>
      <c r="K145" s="2">
        <v>20</v>
      </c>
      <c r="M145" s="2">
        <f t="shared" si="13"/>
        <v>0</v>
      </c>
      <c r="N145" s="2">
        <f t="shared" si="14"/>
        <v>0.25</v>
      </c>
      <c r="O145" s="2">
        <f t="shared" si="15"/>
        <v>0</v>
      </c>
      <c r="P145" s="2">
        <f t="shared" si="16"/>
        <v>0</v>
      </c>
      <c r="Q145" s="2">
        <f t="shared" si="17"/>
        <v>0.25</v>
      </c>
      <c r="S145" s="2"/>
      <c r="T145" s="2"/>
      <c r="U145" s="2"/>
      <c r="V145" s="2"/>
      <c r="W145" s="2"/>
    </row>
    <row r="146" spans="1:23">
      <c r="A146">
        <f t="shared" si="19"/>
        <v>12</v>
      </c>
      <c r="B146" t="s">
        <v>313</v>
      </c>
      <c r="C146"/>
      <c r="D146"/>
      <c r="E146"/>
      <c r="F146"/>
      <c r="G146"/>
      <c r="H146"/>
      <c r="I146"/>
      <c r="J146" s="2">
        <v>15</v>
      </c>
      <c r="K146" s="2">
        <v>10</v>
      </c>
      <c r="M146" s="2">
        <f t="shared" si="13"/>
        <v>0</v>
      </c>
      <c r="N146" s="2">
        <f t="shared" si="14"/>
        <v>0.25</v>
      </c>
      <c r="O146" s="2">
        <f t="shared" si="15"/>
        <v>0</v>
      </c>
      <c r="P146" s="2">
        <f t="shared" si="16"/>
        <v>0</v>
      </c>
      <c r="Q146" s="2">
        <f t="shared" si="17"/>
        <v>0.25</v>
      </c>
      <c r="S146" s="2"/>
      <c r="T146" s="2"/>
      <c r="U146" s="2"/>
      <c r="V146" s="2"/>
      <c r="W146" s="2"/>
    </row>
    <row r="147" spans="1:23">
      <c r="A147">
        <f t="shared" si="19"/>
        <v>13</v>
      </c>
      <c r="B147" t="s">
        <v>314</v>
      </c>
      <c r="C147"/>
      <c r="D147"/>
      <c r="E147"/>
      <c r="F147"/>
      <c r="G147"/>
      <c r="H147"/>
      <c r="I147"/>
      <c r="J147" s="2">
        <v>60</v>
      </c>
      <c r="K147" s="2">
        <v>50</v>
      </c>
      <c r="M147" s="2">
        <f t="shared" si="13"/>
        <v>0</v>
      </c>
      <c r="N147" s="2">
        <f t="shared" si="14"/>
        <v>0.25</v>
      </c>
      <c r="O147" s="2">
        <f t="shared" si="15"/>
        <v>0</v>
      </c>
      <c r="P147" s="2">
        <f t="shared" si="16"/>
        <v>0</v>
      </c>
      <c r="Q147" s="2">
        <f t="shared" si="17"/>
        <v>0.25</v>
      </c>
      <c r="S147" s="2"/>
      <c r="T147" s="2"/>
      <c r="U147" s="2"/>
      <c r="V147" s="2"/>
      <c r="W147" s="2"/>
    </row>
    <row r="148" spans="1:23">
      <c r="A148">
        <f t="shared" si="19"/>
        <v>14</v>
      </c>
      <c r="B148" t="s">
        <v>315</v>
      </c>
      <c r="C148"/>
      <c r="D148"/>
      <c r="E148"/>
      <c r="F148"/>
      <c r="G148"/>
      <c r="H148"/>
      <c r="I148"/>
      <c r="J148" s="2">
        <v>20</v>
      </c>
      <c r="K148" s="2">
        <v>15</v>
      </c>
      <c r="M148" s="2">
        <f t="shared" si="13"/>
        <v>0</v>
      </c>
      <c r="N148" s="2">
        <f t="shared" si="14"/>
        <v>0.25</v>
      </c>
      <c r="O148" s="2">
        <f t="shared" si="15"/>
        <v>0</v>
      </c>
      <c r="P148" s="2">
        <f t="shared" si="16"/>
        <v>0</v>
      </c>
      <c r="Q148" s="2">
        <f t="shared" si="17"/>
        <v>0.25</v>
      </c>
      <c r="S148" s="2"/>
      <c r="T148" s="2"/>
      <c r="U148" s="2"/>
      <c r="V148" s="2"/>
      <c r="W148" s="2"/>
    </row>
    <row r="149" spans="1:23">
      <c r="A149">
        <f t="shared" si="19"/>
        <v>15</v>
      </c>
      <c r="B149" t="s">
        <v>192</v>
      </c>
      <c r="C149"/>
      <c r="D149"/>
      <c r="E149"/>
      <c r="F149"/>
      <c r="G149"/>
      <c r="H149"/>
      <c r="I149"/>
      <c r="J149" s="2">
        <v>20</v>
      </c>
      <c r="K149" s="2">
        <v>15</v>
      </c>
      <c r="M149" s="2">
        <f t="shared" si="13"/>
        <v>0</v>
      </c>
      <c r="N149" s="2">
        <f t="shared" si="14"/>
        <v>0.25</v>
      </c>
      <c r="O149" s="2">
        <f t="shared" si="15"/>
        <v>0</v>
      </c>
      <c r="P149" s="2">
        <f t="shared" si="16"/>
        <v>0</v>
      </c>
      <c r="Q149" s="2">
        <f t="shared" si="17"/>
        <v>0.25</v>
      </c>
      <c r="S149" s="2"/>
      <c r="T149" s="2"/>
      <c r="U149" s="2"/>
      <c r="V149" s="2"/>
      <c r="W149" s="2"/>
    </row>
    <row r="150" spans="1:23">
      <c r="A150">
        <f t="shared" si="19"/>
        <v>16</v>
      </c>
      <c r="B150" t="s">
        <v>316</v>
      </c>
      <c r="C150"/>
      <c r="D150"/>
      <c r="E150"/>
      <c r="F150"/>
      <c r="G150"/>
      <c r="H150"/>
      <c r="I150"/>
      <c r="J150" s="2">
        <v>15</v>
      </c>
      <c r="K150" s="2">
        <v>10</v>
      </c>
      <c r="M150" s="2">
        <f t="shared" si="13"/>
        <v>0</v>
      </c>
      <c r="N150" s="2">
        <f t="shared" si="14"/>
        <v>0.25</v>
      </c>
      <c r="O150" s="2">
        <f t="shared" si="15"/>
        <v>0</v>
      </c>
      <c r="P150" s="2">
        <f t="shared" si="16"/>
        <v>0</v>
      </c>
      <c r="Q150" s="2">
        <f t="shared" si="17"/>
        <v>0.25</v>
      </c>
      <c r="S150" s="2"/>
      <c r="T150" s="2"/>
      <c r="U150" s="2"/>
      <c r="V150" s="2"/>
      <c r="W150" s="2"/>
    </row>
    <row r="151" spans="1:23">
      <c r="A151">
        <f t="shared" si="19"/>
        <v>17</v>
      </c>
      <c r="B151" t="s">
        <v>317</v>
      </c>
      <c r="C151"/>
      <c r="D151"/>
      <c r="E151"/>
      <c r="F151"/>
      <c r="G151"/>
      <c r="H151"/>
      <c r="I151"/>
      <c r="J151" s="2">
        <v>40</v>
      </c>
      <c r="K151" s="2">
        <v>35</v>
      </c>
      <c r="M151" s="2">
        <f t="shared" si="13"/>
        <v>0</v>
      </c>
      <c r="N151" s="2">
        <f t="shared" si="14"/>
        <v>0.25</v>
      </c>
      <c r="O151" s="2">
        <f t="shared" si="15"/>
        <v>0</v>
      </c>
      <c r="P151" s="2">
        <f t="shared" si="16"/>
        <v>0</v>
      </c>
      <c r="Q151" s="2">
        <f t="shared" si="17"/>
        <v>0.25</v>
      </c>
      <c r="S151" s="2"/>
      <c r="T151" s="2"/>
      <c r="U151" s="2"/>
      <c r="V151" s="2"/>
      <c r="W151" s="2"/>
    </row>
    <row r="152" spans="1:23">
      <c r="A152">
        <f t="shared" si="19"/>
        <v>18</v>
      </c>
      <c r="B152" t="s">
        <v>318</v>
      </c>
      <c r="C152"/>
      <c r="D152"/>
      <c r="E152"/>
      <c r="F152"/>
      <c r="G152"/>
      <c r="H152"/>
      <c r="I152"/>
      <c r="J152" s="2">
        <v>15</v>
      </c>
      <c r="K152" s="2">
        <v>12</v>
      </c>
      <c r="L152" s="40">
        <v>1</v>
      </c>
      <c r="M152" s="2">
        <f t="shared" si="13"/>
        <v>15</v>
      </c>
      <c r="N152" s="2">
        <f t="shared" si="14"/>
        <v>0.25</v>
      </c>
      <c r="O152" s="2">
        <f t="shared" si="15"/>
        <v>1.5</v>
      </c>
      <c r="P152" s="2">
        <f t="shared" si="16"/>
        <v>13.5</v>
      </c>
      <c r="Q152" s="2">
        <f t="shared" si="17"/>
        <v>1.75</v>
      </c>
      <c r="R152" s="2">
        <f>P152</f>
        <v>13.5</v>
      </c>
      <c r="S152" s="2"/>
      <c r="T152" s="2"/>
      <c r="U152" s="2"/>
      <c r="V152" s="2"/>
      <c r="W152" s="2"/>
    </row>
    <row r="153" spans="1:23">
      <c r="A153">
        <f t="shared" si="19"/>
        <v>19</v>
      </c>
      <c r="B153" t="s">
        <v>319</v>
      </c>
      <c r="C153"/>
      <c r="D153"/>
      <c r="E153"/>
      <c r="F153"/>
      <c r="G153"/>
      <c r="H153"/>
      <c r="I153"/>
      <c r="J153" s="2">
        <v>15</v>
      </c>
      <c r="K153" s="2">
        <v>12</v>
      </c>
      <c r="L153" s="40">
        <v>1</v>
      </c>
      <c r="M153" s="2">
        <f t="shared" si="13"/>
        <v>15</v>
      </c>
      <c r="N153" s="2">
        <f t="shared" si="14"/>
        <v>0.25</v>
      </c>
      <c r="O153" s="2">
        <f t="shared" si="15"/>
        <v>1.5</v>
      </c>
      <c r="P153" s="2">
        <f t="shared" si="16"/>
        <v>13.5</v>
      </c>
      <c r="Q153" s="2">
        <f t="shared" si="17"/>
        <v>1.75</v>
      </c>
      <c r="R153" s="2">
        <f>P153</f>
        <v>13.5</v>
      </c>
      <c r="S153" s="2"/>
      <c r="T153" s="2"/>
      <c r="U153" s="2"/>
      <c r="V153" s="2"/>
      <c r="W153" s="2"/>
    </row>
    <row r="154" spans="1:23">
      <c r="A154">
        <f t="shared" si="19"/>
        <v>20</v>
      </c>
      <c r="B154" t="s">
        <v>8</v>
      </c>
      <c r="C154"/>
      <c r="D154"/>
      <c r="E154"/>
      <c r="F154"/>
      <c r="G154"/>
      <c r="H154"/>
      <c r="I154"/>
      <c r="J154" s="2">
        <v>50</v>
      </c>
      <c r="K154" s="2">
        <v>40</v>
      </c>
      <c r="M154" s="2">
        <f t="shared" si="13"/>
        <v>0</v>
      </c>
      <c r="N154" s="2">
        <f t="shared" si="14"/>
        <v>0.25</v>
      </c>
      <c r="O154" s="2">
        <f t="shared" si="15"/>
        <v>0</v>
      </c>
      <c r="P154" s="2">
        <f t="shared" si="16"/>
        <v>0</v>
      </c>
      <c r="Q154" s="2">
        <f t="shared" si="17"/>
        <v>0.25</v>
      </c>
      <c r="S154" s="2"/>
      <c r="T154" s="2"/>
      <c r="U154" s="2"/>
      <c r="V154" s="2"/>
      <c r="W154" s="2"/>
    </row>
    <row r="155" spans="1:23">
      <c r="A155">
        <f t="shared" si="19"/>
        <v>21</v>
      </c>
      <c r="B155" t="s">
        <v>320</v>
      </c>
      <c r="C155"/>
      <c r="D155"/>
      <c r="E155"/>
      <c r="F155"/>
      <c r="G155"/>
      <c r="H155"/>
      <c r="I155"/>
      <c r="J155" s="2">
        <v>40</v>
      </c>
      <c r="K155" s="2">
        <v>35</v>
      </c>
      <c r="M155" s="2">
        <f t="shared" si="13"/>
        <v>0</v>
      </c>
      <c r="N155" s="2">
        <f t="shared" si="14"/>
        <v>0.25</v>
      </c>
      <c r="O155" s="2">
        <f t="shared" si="15"/>
        <v>0</v>
      </c>
      <c r="P155" s="2">
        <f t="shared" si="16"/>
        <v>0</v>
      </c>
      <c r="Q155" s="2">
        <f t="shared" si="17"/>
        <v>0.25</v>
      </c>
      <c r="S155" s="2"/>
      <c r="T155" s="2"/>
      <c r="U155" s="2"/>
      <c r="V155" s="2"/>
      <c r="W155" s="2"/>
    </row>
    <row r="156" spans="1:23">
      <c r="A156">
        <f t="shared" si="19"/>
        <v>22</v>
      </c>
      <c r="B156" t="s">
        <v>321</v>
      </c>
      <c r="C156"/>
      <c r="D156"/>
      <c r="E156"/>
      <c r="F156"/>
      <c r="G156"/>
      <c r="H156"/>
      <c r="I156"/>
      <c r="J156" s="2">
        <v>15</v>
      </c>
      <c r="K156" s="2">
        <v>10</v>
      </c>
      <c r="M156" s="2">
        <f t="shared" si="13"/>
        <v>0</v>
      </c>
      <c r="N156" s="2">
        <f t="shared" si="14"/>
        <v>0.25</v>
      </c>
      <c r="O156" s="2">
        <f t="shared" si="15"/>
        <v>0</v>
      </c>
      <c r="P156" s="2">
        <f t="shared" si="16"/>
        <v>0</v>
      </c>
      <c r="Q156" s="2">
        <f t="shared" si="17"/>
        <v>0.25</v>
      </c>
      <c r="S156" s="2"/>
      <c r="T156" s="2"/>
      <c r="U156" s="2"/>
      <c r="V156" s="2"/>
      <c r="W156" s="2"/>
    </row>
    <row r="157" spans="1:23">
      <c r="A157">
        <f t="shared" si="19"/>
        <v>23</v>
      </c>
      <c r="B157" t="s">
        <v>322</v>
      </c>
      <c r="C157"/>
      <c r="D157"/>
      <c r="E157"/>
      <c r="F157"/>
      <c r="G157"/>
      <c r="H157"/>
      <c r="I157"/>
      <c r="J157" s="2">
        <v>15</v>
      </c>
      <c r="K157" s="2">
        <v>12</v>
      </c>
      <c r="L157" s="40">
        <v>1</v>
      </c>
      <c r="M157" s="2">
        <f t="shared" si="13"/>
        <v>15</v>
      </c>
      <c r="N157" s="2">
        <f t="shared" si="14"/>
        <v>0.25</v>
      </c>
      <c r="O157" s="2">
        <f t="shared" si="15"/>
        <v>1.5</v>
      </c>
      <c r="P157" s="2">
        <f t="shared" si="16"/>
        <v>13.5</v>
      </c>
      <c r="Q157" s="2">
        <f t="shared" si="17"/>
        <v>1.75</v>
      </c>
      <c r="R157" s="2">
        <f>P157</f>
        <v>13.5</v>
      </c>
      <c r="S157" s="2"/>
      <c r="T157" s="2"/>
      <c r="U157" s="2"/>
      <c r="V157" s="2"/>
      <c r="W157" s="2"/>
    </row>
    <row r="158" spans="1:23">
      <c r="A158">
        <f t="shared" si="19"/>
        <v>24</v>
      </c>
      <c r="B158" t="s">
        <v>323</v>
      </c>
      <c r="C158"/>
      <c r="D158"/>
      <c r="E158"/>
      <c r="F158"/>
      <c r="G158"/>
      <c r="H158"/>
      <c r="I158"/>
      <c r="J158" s="2">
        <v>15</v>
      </c>
      <c r="K158" s="2">
        <v>12</v>
      </c>
      <c r="L158" s="40">
        <v>2</v>
      </c>
      <c r="M158" s="2">
        <f t="shared" si="13"/>
        <v>12</v>
      </c>
      <c r="N158" s="2">
        <f t="shared" si="14"/>
        <v>0.25</v>
      </c>
      <c r="O158" s="2">
        <f t="shared" si="15"/>
        <v>1.2000000000000002</v>
      </c>
      <c r="P158" s="2">
        <f t="shared" si="16"/>
        <v>10.8</v>
      </c>
      <c r="Q158" s="2">
        <f t="shared" si="17"/>
        <v>1.4500000000000002</v>
      </c>
      <c r="R158" s="2">
        <f>P158</f>
        <v>10.8</v>
      </c>
      <c r="S158" s="2"/>
      <c r="T158" s="2"/>
      <c r="U158" s="2"/>
      <c r="V158" s="2"/>
      <c r="W158" s="2"/>
    </row>
    <row r="159" spans="1:23">
      <c r="A159">
        <f t="shared" si="19"/>
        <v>25</v>
      </c>
      <c r="B159" t="s">
        <v>324</v>
      </c>
      <c r="C159"/>
      <c r="D159"/>
      <c r="E159"/>
      <c r="F159"/>
      <c r="G159"/>
      <c r="H159"/>
      <c r="I159"/>
      <c r="J159" s="2">
        <v>10</v>
      </c>
      <c r="K159" s="2">
        <v>6</v>
      </c>
      <c r="M159" s="2">
        <f t="shared" si="13"/>
        <v>0</v>
      </c>
      <c r="N159" s="2">
        <f t="shared" si="14"/>
        <v>0.25</v>
      </c>
      <c r="O159" s="2">
        <f t="shared" si="15"/>
        <v>0</v>
      </c>
      <c r="P159" s="2">
        <f t="shared" si="16"/>
        <v>0</v>
      </c>
      <c r="Q159" s="2">
        <f t="shared" si="17"/>
        <v>0.25</v>
      </c>
      <c r="S159" s="2"/>
      <c r="T159" s="2"/>
      <c r="U159" s="2"/>
      <c r="V159" s="2"/>
      <c r="W159" s="2"/>
    </row>
    <row r="160" spans="1:23">
      <c r="A160">
        <f t="shared" si="19"/>
        <v>26</v>
      </c>
      <c r="B160" t="s">
        <v>325</v>
      </c>
      <c r="C160"/>
      <c r="D160"/>
      <c r="E160"/>
      <c r="F160"/>
      <c r="G160"/>
      <c r="H160"/>
      <c r="I160"/>
      <c r="J160" s="2">
        <v>25</v>
      </c>
      <c r="K160" s="2">
        <v>20</v>
      </c>
      <c r="L160" s="40">
        <v>2</v>
      </c>
      <c r="M160" s="2">
        <f t="shared" si="13"/>
        <v>20</v>
      </c>
      <c r="N160" s="2">
        <f t="shared" si="14"/>
        <v>0.25</v>
      </c>
      <c r="O160" s="2">
        <f t="shared" si="15"/>
        <v>2</v>
      </c>
      <c r="P160" s="2">
        <f t="shared" si="16"/>
        <v>18</v>
      </c>
      <c r="Q160" s="2">
        <f t="shared" si="17"/>
        <v>2.25</v>
      </c>
      <c r="R160" s="2">
        <f>P160</f>
        <v>18</v>
      </c>
      <c r="S160" s="2"/>
      <c r="T160" s="2"/>
      <c r="U160" s="2"/>
      <c r="V160" s="2"/>
      <c r="W160" s="2"/>
    </row>
    <row r="161" spans="1:23">
      <c r="A161">
        <f t="shared" si="19"/>
        <v>27</v>
      </c>
      <c r="B161" t="s">
        <v>326</v>
      </c>
      <c r="C161"/>
      <c r="D161"/>
      <c r="E161"/>
      <c r="F161"/>
      <c r="G161"/>
      <c r="H161"/>
      <c r="I161"/>
      <c r="J161" s="2">
        <v>40</v>
      </c>
      <c r="K161" s="2">
        <v>35</v>
      </c>
      <c r="L161" s="40">
        <v>2</v>
      </c>
      <c r="M161" s="2">
        <f t="shared" si="13"/>
        <v>35</v>
      </c>
      <c r="N161" s="2">
        <f t="shared" si="14"/>
        <v>0.25</v>
      </c>
      <c r="O161" s="2">
        <f t="shared" si="15"/>
        <v>3.5</v>
      </c>
      <c r="P161" s="2">
        <f t="shared" si="16"/>
        <v>31.5</v>
      </c>
      <c r="Q161" s="2">
        <f t="shared" si="17"/>
        <v>3.75</v>
      </c>
      <c r="R161" s="2">
        <f>P161</f>
        <v>31.5</v>
      </c>
      <c r="S161" s="2"/>
      <c r="T161" s="2"/>
      <c r="U161" s="2"/>
      <c r="V161" s="2"/>
      <c r="W161" s="2"/>
    </row>
    <row r="162" spans="1:23">
      <c r="A162">
        <f t="shared" si="19"/>
        <v>28</v>
      </c>
      <c r="B162" t="s">
        <v>327</v>
      </c>
      <c r="C162"/>
      <c r="D162"/>
      <c r="E162"/>
      <c r="F162"/>
      <c r="G162"/>
      <c r="H162"/>
      <c r="I162"/>
      <c r="J162" s="2">
        <v>30</v>
      </c>
      <c r="K162" s="2">
        <v>25</v>
      </c>
      <c r="M162" s="2">
        <f t="shared" si="13"/>
        <v>0</v>
      </c>
      <c r="N162" s="2">
        <f t="shared" si="14"/>
        <v>0.25</v>
      </c>
      <c r="O162" s="2">
        <f t="shared" si="15"/>
        <v>0</v>
      </c>
      <c r="P162" s="2">
        <f t="shared" si="16"/>
        <v>0</v>
      </c>
      <c r="Q162" s="2">
        <f t="shared" si="17"/>
        <v>0.25</v>
      </c>
      <c r="S162" s="2"/>
      <c r="T162" s="2"/>
      <c r="U162" s="2"/>
      <c r="V162" s="2"/>
      <c r="W162" s="2"/>
    </row>
    <row r="163" spans="1:23">
      <c r="A163">
        <f t="shared" si="19"/>
        <v>29</v>
      </c>
      <c r="B163" t="s">
        <v>328</v>
      </c>
      <c r="C163"/>
      <c r="D163"/>
      <c r="E163"/>
      <c r="F163"/>
      <c r="G163"/>
      <c r="H163"/>
      <c r="I163"/>
      <c r="J163" s="2">
        <v>26</v>
      </c>
      <c r="K163" s="2">
        <v>22</v>
      </c>
      <c r="M163" s="2">
        <f t="shared" si="13"/>
        <v>0</v>
      </c>
      <c r="N163" s="2">
        <f t="shared" si="14"/>
        <v>0.25</v>
      </c>
      <c r="O163" s="2">
        <f t="shared" si="15"/>
        <v>0</v>
      </c>
      <c r="P163" s="2">
        <f t="shared" si="16"/>
        <v>0</v>
      </c>
      <c r="Q163" s="2">
        <f t="shared" si="17"/>
        <v>0.25</v>
      </c>
      <c r="S163" s="2"/>
      <c r="T163" s="2"/>
      <c r="U163" s="2"/>
      <c r="V163" s="2"/>
      <c r="W163" s="2"/>
    </row>
    <row r="164" spans="1:23">
      <c r="A164">
        <f t="shared" si="19"/>
        <v>30</v>
      </c>
      <c r="B164" t="s">
        <v>329</v>
      </c>
      <c r="C164"/>
      <c r="D164"/>
      <c r="E164"/>
      <c r="F164"/>
      <c r="G164"/>
      <c r="H164"/>
      <c r="I164"/>
      <c r="J164" s="2">
        <v>10</v>
      </c>
      <c r="K164" s="2">
        <f t="shared" ref="K164:K215" si="22">0.8*J164</f>
        <v>8</v>
      </c>
      <c r="M164" s="2">
        <f t="shared" ref="M164:M198" si="23">IF(L164=1,J164,IF(L164=2,K164,0))</f>
        <v>0</v>
      </c>
      <c r="N164" s="2">
        <f t="shared" ref="N164:N198" si="24">IF(J164&gt;0,0.25,0)</f>
        <v>0.25</v>
      </c>
      <c r="O164" s="2">
        <f t="shared" ref="O164:O198" si="25">IF(M164&gt;80,8,M164*0.1)</f>
        <v>0</v>
      </c>
      <c r="P164" s="2">
        <f t="shared" ref="P164:P198" si="26">+M164-O164</f>
        <v>0</v>
      </c>
      <c r="Q164" s="2">
        <f t="shared" ref="Q164:Q198" si="27">+N164+O164</f>
        <v>0.25</v>
      </c>
      <c r="S164" s="2"/>
      <c r="T164" s="2"/>
      <c r="U164" s="2"/>
      <c r="V164" s="2"/>
      <c r="W164" s="2"/>
    </row>
    <row r="165" spans="1:23">
      <c r="A165">
        <f t="shared" si="19"/>
        <v>31</v>
      </c>
      <c r="B165" t="s">
        <v>330</v>
      </c>
      <c r="C165"/>
      <c r="D165"/>
      <c r="E165"/>
      <c r="F165"/>
      <c r="G165"/>
      <c r="H165"/>
      <c r="I165"/>
      <c r="J165" s="2">
        <v>6</v>
      </c>
      <c r="K165" s="2">
        <v>5</v>
      </c>
      <c r="L165" s="40">
        <v>2</v>
      </c>
      <c r="M165" s="2">
        <f t="shared" si="23"/>
        <v>5</v>
      </c>
      <c r="N165" s="2">
        <f t="shared" si="24"/>
        <v>0.25</v>
      </c>
      <c r="O165" s="2">
        <f t="shared" si="25"/>
        <v>0.5</v>
      </c>
      <c r="P165" s="2">
        <f t="shared" si="26"/>
        <v>4.5</v>
      </c>
      <c r="Q165" s="2">
        <f t="shared" si="27"/>
        <v>0.75</v>
      </c>
      <c r="R165" s="2">
        <f>P165</f>
        <v>4.5</v>
      </c>
      <c r="S165" s="2"/>
      <c r="T165" s="2"/>
      <c r="U165" s="2"/>
      <c r="V165" s="2"/>
      <c r="W165" s="2"/>
    </row>
    <row r="166" spans="1:23">
      <c r="A166">
        <f t="shared" si="19"/>
        <v>32</v>
      </c>
      <c r="B166" t="s">
        <v>331</v>
      </c>
      <c r="C166"/>
      <c r="D166"/>
      <c r="E166"/>
      <c r="F166"/>
      <c r="G166"/>
      <c r="H166"/>
      <c r="I166"/>
      <c r="J166" s="2">
        <v>15</v>
      </c>
      <c r="K166" s="2">
        <v>12</v>
      </c>
      <c r="L166" s="40">
        <v>2</v>
      </c>
      <c r="M166" s="2">
        <f t="shared" si="23"/>
        <v>12</v>
      </c>
      <c r="N166" s="2">
        <f t="shared" si="24"/>
        <v>0.25</v>
      </c>
      <c r="O166" s="2">
        <f t="shared" si="25"/>
        <v>1.2000000000000002</v>
      </c>
      <c r="P166" s="2">
        <f t="shared" si="26"/>
        <v>10.8</v>
      </c>
      <c r="Q166" s="2">
        <f t="shared" si="27"/>
        <v>1.4500000000000002</v>
      </c>
      <c r="R166" s="2">
        <f>P166</f>
        <v>10.8</v>
      </c>
      <c r="S166" s="2"/>
      <c r="T166" s="2"/>
      <c r="U166" s="2"/>
      <c r="V166" s="2"/>
      <c r="W166" s="2"/>
    </row>
    <row r="167" spans="1:23">
      <c r="A167">
        <f t="shared" si="19"/>
        <v>33</v>
      </c>
      <c r="B167" t="s">
        <v>332</v>
      </c>
      <c r="C167"/>
      <c r="D167"/>
      <c r="E167"/>
      <c r="F167"/>
      <c r="G167"/>
      <c r="H167"/>
      <c r="I167"/>
      <c r="J167" s="2">
        <v>20</v>
      </c>
      <c r="K167" s="2">
        <v>15</v>
      </c>
      <c r="M167" s="2">
        <f t="shared" si="23"/>
        <v>0</v>
      </c>
      <c r="N167" s="2">
        <f t="shared" si="24"/>
        <v>0.25</v>
      </c>
      <c r="O167" s="2">
        <f t="shared" si="25"/>
        <v>0</v>
      </c>
      <c r="P167" s="2">
        <f t="shared" si="26"/>
        <v>0</v>
      </c>
      <c r="Q167" s="2">
        <f t="shared" si="27"/>
        <v>0.25</v>
      </c>
      <c r="S167" s="2"/>
      <c r="T167" s="2"/>
      <c r="U167" s="2"/>
      <c r="V167" s="2"/>
      <c r="W167" s="2"/>
    </row>
    <row r="168" spans="1:23">
      <c r="A168">
        <f t="shared" si="19"/>
        <v>34</v>
      </c>
      <c r="B168" t="s">
        <v>333</v>
      </c>
      <c r="C168"/>
      <c r="D168"/>
      <c r="E168"/>
      <c r="F168"/>
      <c r="G168"/>
      <c r="H168"/>
      <c r="I168"/>
      <c r="J168" s="2">
        <v>20</v>
      </c>
      <c r="K168" s="2">
        <v>15</v>
      </c>
      <c r="M168" s="2">
        <f t="shared" si="23"/>
        <v>0</v>
      </c>
      <c r="N168" s="2">
        <f t="shared" si="24"/>
        <v>0.25</v>
      </c>
      <c r="O168" s="2">
        <f t="shared" si="25"/>
        <v>0</v>
      </c>
      <c r="P168" s="2">
        <f t="shared" si="26"/>
        <v>0</v>
      </c>
      <c r="Q168" s="2">
        <f t="shared" si="27"/>
        <v>0.25</v>
      </c>
      <c r="S168" s="2"/>
      <c r="T168" s="2"/>
      <c r="U168" s="2"/>
      <c r="V168" s="2"/>
      <c r="W168" s="2"/>
    </row>
    <row r="169" spans="1:23">
      <c r="A169">
        <f t="shared" si="19"/>
        <v>35</v>
      </c>
      <c r="B169" t="s">
        <v>334</v>
      </c>
      <c r="C169"/>
      <c r="D169"/>
      <c r="E169"/>
      <c r="F169"/>
      <c r="G169"/>
      <c r="H169"/>
      <c r="I169"/>
      <c r="J169" s="2">
        <v>12</v>
      </c>
      <c r="K169" s="2">
        <v>8</v>
      </c>
      <c r="M169" s="2">
        <f t="shared" si="23"/>
        <v>0</v>
      </c>
      <c r="N169" s="2">
        <f t="shared" si="24"/>
        <v>0.25</v>
      </c>
      <c r="O169" s="2">
        <f t="shared" si="25"/>
        <v>0</v>
      </c>
      <c r="P169" s="2">
        <f t="shared" si="26"/>
        <v>0</v>
      </c>
      <c r="Q169" s="2">
        <f t="shared" si="27"/>
        <v>0.25</v>
      </c>
      <c r="S169" s="2"/>
      <c r="T169" s="2"/>
      <c r="U169" s="2"/>
      <c r="V169" s="2"/>
      <c r="W169" s="2"/>
    </row>
    <row r="170" spans="1:23">
      <c r="A170">
        <f t="shared" si="19"/>
        <v>36</v>
      </c>
      <c r="B170" t="s">
        <v>335</v>
      </c>
      <c r="C170"/>
      <c r="D170"/>
      <c r="E170"/>
      <c r="F170"/>
      <c r="G170"/>
      <c r="H170"/>
      <c r="I170"/>
      <c r="J170" s="2">
        <v>45</v>
      </c>
      <c r="K170" s="2">
        <v>40</v>
      </c>
      <c r="M170" s="2">
        <f t="shared" si="23"/>
        <v>0</v>
      </c>
      <c r="N170" s="2">
        <f t="shared" si="24"/>
        <v>0.25</v>
      </c>
      <c r="O170" s="2">
        <f t="shared" si="25"/>
        <v>0</v>
      </c>
      <c r="P170" s="2">
        <f t="shared" si="26"/>
        <v>0</v>
      </c>
      <c r="Q170" s="2">
        <f t="shared" si="27"/>
        <v>0.25</v>
      </c>
      <c r="S170" s="2"/>
      <c r="T170" s="2"/>
      <c r="U170" s="2"/>
      <c r="V170" s="2"/>
      <c r="W170" s="2"/>
    </row>
    <row r="171" spans="1:23">
      <c r="A171">
        <f t="shared" si="19"/>
        <v>37</v>
      </c>
      <c r="B171" t="s">
        <v>336</v>
      </c>
      <c r="C171"/>
      <c r="D171"/>
      <c r="E171"/>
      <c r="F171"/>
      <c r="G171"/>
      <c r="H171"/>
      <c r="I171"/>
      <c r="J171" s="2">
        <v>10</v>
      </c>
      <c r="K171" s="2">
        <v>7</v>
      </c>
      <c r="L171" s="40">
        <v>1</v>
      </c>
      <c r="M171" s="2">
        <f t="shared" si="23"/>
        <v>10</v>
      </c>
      <c r="N171" s="2">
        <f t="shared" si="24"/>
        <v>0.25</v>
      </c>
      <c r="O171" s="2">
        <f t="shared" si="25"/>
        <v>1</v>
      </c>
      <c r="P171" s="2">
        <f t="shared" si="26"/>
        <v>9</v>
      </c>
      <c r="Q171" s="2">
        <f t="shared" si="27"/>
        <v>1.25</v>
      </c>
      <c r="R171" s="2">
        <f>P171</f>
        <v>9</v>
      </c>
      <c r="S171" s="2"/>
      <c r="T171" s="2"/>
      <c r="U171" s="2"/>
      <c r="V171" s="2"/>
      <c r="W171" s="2"/>
    </row>
    <row r="172" spans="1:23">
      <c r="A172">
        <f t="shared" si="19"/>
        <v>38</v>
      </c>
      <c r="B172" t="s">
        <v>515</v>
      </c>
      <c r="C172"/>
      <c r="D172"/>
      <c r="E172"/>
      <c r="F172"/>
      <c r="G172"/>
      <c r="H172"/>
      <c r="I172"/>
      <c r="J172" s="2">
        <v>6</v>
      </c>
      <c r="K172" s="2">
        <v>5</v>
      </c>
      <c r="L172" s="40">
        <v>2</v>
      </c>
      <c r="M172" s="2">
        <f t="shared" si="23"/>
        <v>5</v>
      </c>
      <c r="N172" s="2">
        <f t="shared" si="24"/>
        <v>0.25</v>
      </c>
      <c r="O172" s="2">
        <f t="shared" si="25"/>
        <v>0.5</v>
      </c>
      <c r="P172" s="2">
        <f t="shared" si="26"/>
        <v>4.5</v>
      </c>
      <c r="Q172" s="2">
        <f t="shared" si="27"/>
        <v>0.75</v>
      </c>
      <c r="R172" s="2">
        <f>P172</f>
        <v>4.5</v>
      </c>
      <c r="S172" s="2"/>
      <c r="T172" s="2"/>
      <c r="U172" s="2"/>
      <c r="V172" s="2"/>
      <c r="W172" s="2"/>
    </row>
    <row r="173" spans="1:23">
      <c r="A173">
        <f t="shared" si="19"/>
        <v>39</v>
      </c>
      <c r="B173" t="s">
        <v>337</v>
      </c>
      <c r="C173"/>
      <c r="D173"/>
      <c r="E173"/>
      <c r="F173"/>
      <c r="G173"/>
      <c r="H173"/>
      <c r="I173"/>
      <c r="J173" s="2">
        <v>10</v>
      </c>
      <c r="K173" s="2">
        <v>8</v>
      </c>
      <c r="L173" s="40">
        <v>2</v>
      </c>
      <c r="M173" s="2">
        <f t="shared" si="23"/>
        <v>8</v>
      </c>
      <c r="N173" s="2">
        <f t="shared" si="24"/>
        <v>0.25</v>
      </c>
      <c r="O173" s="2">
        <f t="shared" si="25"/>
        <v>0.8</v>
      </c>
      <c r="P173" s="2">
        <f t="shared" si="26"/>
        <v>7.2</v>
      </c>
      <c r="Q173" s="2">
        <f t="shared" si="27"/>
        <v>1.05</v>
      </c>
      <c r="R173" s="2">
        <f>P173</f>
        <v>7.2</v>
      </c>
      <c r="S173" s="2"/>
      <c r="T173" s="2"/>
      <c r="U173" s="2"/>
      <c r="V173" s="2"/>
      <c r="W173" s="2"/>
    </row>
    <row r="174" spans="1:23">
      <c r="A174">
        <f t="shared" si="19"/>
        <v>40</v>
      </c>
      <c r="B174" t="s">
        <v>338</v>
      </c>
      <c r="C174"/>
      <c r="D174"/>
      <c r="E174"/>
      <c r="F174"/>
      <c r="G174"/>
      <c r="H174"/>
      <c r="I174"/>
      <c r="J174" s="2">
        <v>6</v>
      </c>
      <c r="K174" s="2">
        <v>5</v>
      </c>
      <c r="L174" s="40">
        <v>2</v>
      </c>
      <c r="M174" s="2">
        <f t="shared" si="23"/>
        <v>5</v>
      </c>
      <c r="N174" s="2">
        <f t="shared" si="24"/>
        <v>0.25</v>
      </c>
      <c r="O174" s="2">
        <f t="shared" si="25"/>
        <v>0.5</v>
      </c>
      <c r="P174" s="2">
        <f t="shared" si="26"/>
        <v>4.5</v>
      </c>
      <c r="Q174" s="2">
        <f t="shared" si="27"/>
        <v>0.75</v>
      </c>
      <c r="R174" s="2">
        <f>P174</f>
        <v>4.5</v>
      </c>
      <c r="S174" s="2"/>
      <c r="T174" s="2"/>
      <c r="U174" s="2"/>
      <c r="V174" s="2"/>
      <c r="W174" s="2"/>
    </row>
    <row r="175" spans="1:23">
      <c r="A175">
        <f t="shared" si="19"/>
        <v>41</v>
      </c>
      <c r="B175" t="s">
        <v>339</v>
      </c>
      <c r="C175"/>
      <c r="D175"/>
      <c r="E175"/>
      <c r="F175"/>
      <c r="G175"/>
      <c r="H175"/>
      <c r="I175"/>
      <c r="J175" s="2">
        <v>12</v>
      </c>
      <c r="K175" s="2">
        <v>8</v>
      </c>
      <c r="M175" s="2">
        <f t="shared" si="23"/>
        <v>0</v>
      </c>
      <c r="N175" s="2">
        <f t="shared" si="24"/>
        <v>0.25</v>
      </c>
      <c r="O175" s="2">
        <f t="shared" si="25"/>
        <v>0</v>
      </c>
      <c r="P175" s="2">
        <f t="shared" si="26"/>
        <v>0</v>
      </c>
      <c r="Q175" s="2">
        <f t="shared" si="27"/>
        <v>0.25</v>
      </c>
      <c r="S175" s="2"/>
      <c r="T175" s="2"/>
      <c r="U175" s="2"/>
      <c r="V175" s="2"/>
      <c r="W175" s="2"/>
    </row>
    <row r="176" spans="1:23">
      <c r="A176">
        <f t="shared" si="19"/>
        <v>42</v>
      </c>
      <c r="B176" t="s">
        <v>324</v>
      </c>
      <c r="C176"/>
      <c r="D176"/>
      <c r="E176"/>
      <c r="F176"/>
      <c r="G176"/>
      <c r="H176"/>
      <c r="I176"/>
      <c r="J176" s="2">
        <v>10</v>
      </c>
      <c r="K176" s="2">
        <v>6</v>
      </c>
      <c r="M176" s="2">
        <f t="shared" si="23"/>
        <v>0</v>
      </c>
      <c r="N176" s="2">
        <f t="shared" si="24"/>
        <v>0.25</v>
      </c>
      <c r="O176" s="2">
        <f t="shared" si="25"/>
        <v>0</v>
      </c>
      <c r="P176" s="2">
        <f t="shared" si="26"/>
        <v>0</v>
      </c>
      <c r="Q176" s="2">
        <f t="shared" si="27"/>
        <v>0.25</v>
      </c>
      <c r="S176" s="2"/>
      <c r="T176" s="2"/>
      <c r="U176" s="2"/>
      <c r="V176" s="2"/>
      <c r="W176" s="2"/>
    </row>
    <row r="177" spans="1:23">
      <c r="A177">
        <f t="shared" si="19"/>
        <v>43</v>
      </c>
      <c r="B177" t="s">
        <v>340</v>
      </c>
      <c r="C177"/>
      <c r="D177"/>
      <c r="E177"/>
      <c r="F177"/>
      <c r="G177"/>
      <c r="H177"/>
      <c r="I177"/>
      <c r="J177" s="2">
        <v>20</v>
      </c>
      <c r="K177" s="2">
        <v>15</v>
      </c>
      <c r="M177" s="2">
        <f t="shared" si="23"/>
        <v>0</v>
      </c>
      <c r="N177" s="2">
        <f t="shared" si="24"/>
        <v>0.25</v>
      </c>
      <c r="O177" s="2">
        <f t="shared" si="25"/>
        <v>0</v>
      </c>
      <c r="P177" s="2">
        <f t="shared" si="26"/>
        <v>0</v>
      </c>
      <c r="Q177" s="2">
        <f t="shared" si="27"/>
        <v>0.25</v>
      </c>
      <c r="S177" s="2"/>
      <c r="T177" s="2"/>
      <c r="U177" s="2"/>
      <c r="V177" s="2"/>
      <c r="W177" s="2"/>
    </row>
    <row r="178" spans="1:23">
      <c r="A178">
        <f t="shared" si="19"/>
        <v>44</v>
      </c>
      <c r="B178" t="s">
        <v>341</v>
      </c>
      <c r="C178"/>
      <c r="D178"/>
      <c r="E178"/>
      <c r="F178"/>
      <c r="G178"/>
      <c r="H178"/>
      <c r="I178"/>
      <c r="J178" s="2">
        <v>15</v>
      </c>
      <c r="K178" s="2">
        <v>10</v>
      </c>
      <c r="M178" s="2">
        <f t="shared" si="23"/>
        <v>0</v>
      </c>
      <c r="N178" s="2">
        <f t="shared" si="24"/>
        <v>0.25</v>
      </c>
      <c r="O178" s="2">
        <f t="shared" si="25"/>
        <v>0</v>
      </c>
      <c r="P178" s="2">
        <f t="shared" si="26"/>
        <v>0</v>
      </c>
      <c r="Q178" s="2">
        <f t="shared" si="27"/>
        <v>0.25</v>
      </c>
      <c r="S178" s="2"/>
      <c r="T178" s="2"/>
      <c r="U178" s="2"/>
      <c r="V178" s="2"/>
      <c r="W178" s="2"/>
    </row>
    <row r="179" spans="1:23">
      <c r="A179">
        <f t="shared" si="19"/>
        <v>45</v>
      </c>
      <c r="B179" t="s">
        <v>342</v>
      </c>
      <c r="C179"/>
      <c r="D179"/>
      <c r="E179"/>
      <c r="F179"/>
      <c r="G179"/>
      <c r="H179"/>
      <c r="I179"/>
      <c r="J179" s="2">
        <v>50</v>
      </c>
      <c r="K179" s="2">
        <f t="shared" si="22"/>
        <v>40</v>
      </c>
      <c r="M179" s="2">
        <f t="shared" si="23"/>
        <v>0</v>
      </c>
      <c r="N179" s="2">
        <f t="shared" si="24"/>
        <v>0.25</v>
      </c>
      <c r="O179" s="2">
        <f t="shared" si="25"/>
        <v>0</v>
      </c>
      <c r="P179" s="2">
        <f t="shared" si="26"/>
        <v>0</v>
      </c>
      <c r="Q179" s="2">
        <f t="shared" si="27"/>
        <v>0.25</v>
      </c>
      <c r="S179" s="2"/>
      <c r="T179" s="2"/>
      <c r="U179" s="2"/>
      <c r="V179" s="2"/>
      <c r="W179" s="2"/>
    </row>
    <row r="180" spans="1:23">
      <c r="A180">
        <f t="shared" si="19"/>
        <v>46</v>
      </c>
      <c r="B180" t="s">
        <v>343</v>
      </c>
      <c r="C180"/>
      <c r="D180"/>
      <c r="E180"/>
      <c r="F180"/>
      <c r="G180"/>
      <c r="H180"/>
      <c r="I180"/>
      <c r="J180" s="2">
        <v>50</v>
      </c>
      <c r="K180" s="2">
        <v>45</v>
      </c>
      <c r="M180" s="2">
        <f t="shared" si="23"/>
        <v>0</v>
      </c>
      <c r="N180" s="2">
        <f t="shared" si="24"/>
        <v>0.25</v>
      </c>
      <c r="O180" s="2">
        <f t="shared" si="25"/>
        <v>0</v>
      </c>
      <c r="P180" s="2">
        <f t="shared" si="26"/>
        <v>0</v>
      </c>
      <c r="Q180" s="2">
        <f t="shared" si="27"/>
        <v>0.25</v>
      </c>
      <c r="S180" s="2"/>
      <c r="T180" s="2"/>
      <c r="U180" s="2"/>
      <c r="V180" s="2"/>
      <c r="W180" s="2"/>
    </row>
    <row r="181" spans="1:23">
      <c r="A181">
        <f t="shared" si="19"/>
        <v>47</v>
      </c>
      <c r="B181" t="s">
        <v>344</v>
      </c>
      <c r="C181"/>
      <c r="D181"/>
      <c r="E181"/>
      <c r="F181"/>
      <c r="G181"/>
      <c r="H181"/>
      <c r="I181"/>
      <c r="J181" s="2">
        <v>10</v>
      </c>
      <c r="K181" s="2">
        <v>7</v>
      </c>
      <c r="L181" s="40">
        <v>2</v>
      </c>
      <c r="M181" s="2">
        <f t="shared" si="23"/>
        <v>7</v>
      </c>
      <c r="N181" s="2">
        <f t="shared" si="24"/>
        <v>0.25</v>
      </c>
      <c r="O181" s="2">
        <f t="shared" si="25"/>
        <v>0.70000000000000007</v>
      </c>
      <c r="P181" s="2">
        <f t="shared" si="26"/>
        <v>6.3</v>
      </c>
      <c r="Q181" s="2">
        <f t="shared" si="27"/>
        <v>0.95000000000000007</v>
      </c>
      <c r="R181" s="2">
        <f>P181</f>
        <v>6.3</v>
      </c>
      <c r="S181" s="2"/>
      <c r="T181" s="2"/>
      <c r="U181" s="2"/>
      <c r="V181" s="2"/>
      <c r="W181" s="2"/>
    </row>
    <row r="182" spans="1:23">
      <c r="A182">
        <f t="shared" si="19"/>
        <v>48</v>
      </c>
      <c r="B182" t="s">
        <v>345</v>
      </c>
      <c r="C182"/>
      <c r="D182"/>
      <c r="E182"/>
      <c r="F182"/>
      <c r="G182"/>
      <c r="H182"/>
      <c r="I182"/>
      <c r="J182" s="2">
        <v>20</v>
      </c>
      <c r="K182" s="2">
        <f t="shared" si="22"/>
        <v>16</v>
      </c>
      <c r="L182" s="40">
        <v>2</v>
      </c>
      <c r="M182" s="2">
        <f t="shared" si="23"/>
        <v>16</v>
      </c>
      <c r="N182" s="2">
        <f t="shared" si="24"/>
        <v>0.25</v>
      </c>
      <c r="O182" s="2">
        <f t="shared" si="25"/>
        <v>1.6</v>
      </c>
      <c r="P182" s="2">
        <f t="shared" si="26"/>
        <v>14.4</v>
      </c>
      <c r="Q182" s="2">
        <f t="shared" si="27"/>
        <v>1.85</v>
      </c>
      <c r="R182" s="2">
        <f>P182</f>
        <v>14.4</v>
      </c>
      <c r="S182" s="2"/>
      <c r="T182" s="2"/>
      <c r="U182" s="2"/>
      <c r="V182" s="2"/>
      <c r="W182" s="2"/>
    </row>
    <row r="183" spans="1:23">
      <c r="A183">
        <f t="shared" si="19"/>
        <v>49</v>
      </c>
      <c r="B183" t="s">
        <v>346</v>
      </c>
      <c r="C183"/>
      <c r="D183"/>
      <c r="E183"/>
      <c r="F183"/>
      <c r="G183"/>
      <c r="H183"/>
      <c r="I183"/>
      <c r="J183" s="2">
        <v>10</v>
      </c>
      <c r="K183" s="2">
        <v>6</v>
      </c>
      <c r="M183" s="2">
        <f t="shared" si="23"/>
        <v>0</v>
      </c>
      <c r="N183" s="2">
        <f t="shared" si="24"/>
        <v>0.25</v>
      </c>
      <c r="O183" s="2">
        <f t="shared" si="25"/>
        <v>0</v>
      </c>
      <c r="P183" s="2">
        <f t="shared" si="26"/>
        <v>0</v>
      </c>
      <c r="Q183" s="2">
        <f t="shared" si="27"/>
        <v>0.25</v>
      </c>
      <c r="S183" s="2"/>
      <c r="T183" s="2"/>
      <c r="U183" s="2"/>
      <c r="V183" s="2"/>
      <c r="W183" s="2"/>
    </row>
    <row r="184" spans="1:23">
      <c r="A184">
        <f t="shared" si="19"/>
        <v>50</v>
      </c>
      <c r="B184" t="s">
        <v>347</v>
      </c>
      <c r="C184"/>
      <c r="D184"/>
      <c r="E184"/>
      <c r="F184"/>
      <c r="G184"/>
      <c r="H184"/>
      <c r="I184"/>
      <c r="J184" s="2">
        <v>10</v>
      </c>
      <c r="K184" s="2">
        <v>8</v>
      </c>
      <c r="M184" s="2">
        <f t="shared" si="23"/>
        <v>0</v>
      </c>
      <c r="N184" s="2">
        <f t="shared" si="24"/>
        <v>0.25</v>
      </c>
      <c r="O184" s="2">
        <f t="shared" si="25"/>
        <v>0</v>
      </c>
      <c r="P184" s="2">
        <f t="shared" si="26"/>
        <v>0</v>
      </c>
      <c r="Q184" s="2">
        <f t="shared" si="27"/>
        <v>0.25</v>
      </c>
      <c r="S184" s="2"/>
      <c r="T184" s="2"/>
      <c r="U184" s="2"/>
      <c r="V184" s="2"/>
      <c r="W184" s="2"/>
    </row>
    <row r="185" spans="1:23">
      <c r="A185">
        <f t="shared" si="19"/>
        <v>51</v>
      </c>
      <c r="B185" t="s">
        <v>348</v>
      </c>
      <c r="C185"/>
      <c r="D185"/>
      <c r="E185"/>
      <c r="F185"/>
      <c r="G185"/>
      <c r="H185"/>
      <c r="I185"/>
      <c r="J185" s="2">
        <v>12</v>
      </c>
      <c r="K185" s="2">
        <v>10</v>
      </c>
      <c r="M185" s="2">
        <f t="shared" si="23"/>
        <v>0</v>
      </c>
      <c r="N185" s="2">
        <f t="shared" si="24"/>
        <v>0.25</v>
      </c>
      <c r="O185" s="2">
        <f t="shared" si="25"/>
        <v>0</v>
      </c>
      <c r="P185" s="2">
        <f t="shared" si="26"/>
        <v>0</v>
      </c>
      <c r="Q185" s="2">
        <f t="shared" si="27"/>
        <v>0.25</v>
      </c>
      <c r="S185" s="2"/>
      <c r="T185" s="2"/>
      <c r="U185" s="2"/>
      <c r="V185" s="2"/>
      <c r="W185" s="2"/>
    </row>
    <row r="186" spans="1:23">
      <c r="A186">
        <f t="shared" ref="A186:A210" si="28">1+A185</f>
        <v>52</v>
      </c>
      <c r="B186" t="s">
        <v>349</v>
      </c>
      <c r="C186"/>
      <c r="D186"/>
      <c r="E186"/>
      <c r="F186"/>
      <c r="G186"/>
      <c r="H186"/>
      <c r="I186"/>
      <c r="J186" s="2">
        <v>25</v>
      </c>
      <c r="K186" s="2">
        <f t="shared" si="22"/>
        <v>20</v>
      </c>
      <c r="L186" s="40">
        <v>2</v>
      </c>
      <c r="M186" s="2">
        <f t="shared" si="23"/>
        <v>20</v>
      </c>
      <c r="N186" s="2">
        <f t="shared" si="24"/>
        <v>0.25</v>
      </c>
      <c r="O186" s="2">
        <f t="shared" si="25"/>
        <v>2</v>
      </c>
      <c r="P186" s="2">
        <f t="shared" si="26"/>
        <v>18</v>
      </c>
      <c r="Q186" s="2">
        <f t="shared" si="27"/>
        <v>2.25</v>
      </c>
      <c r="R186" s="2">
        <f>P186</f>
        <v>18</v>
      </c>
      <c r="S186" s="2"/>
      <c r="T186" s="2"/>
      <c r="U186" s="2"/>
      <c r="V186" s="2"/>
      <c r="W186" s="2"/>
    </row>
    <row r="187" spans="1:23">
      <c r="A187">
        <f t="shared" si="28"/>
        <v>53</v>
      </c>
      <c r="B187" t="s">
        <v>350</v>
      </c>
      <c r="C187"/>
      <c r="D187"/>
      <c r="E187"/>
      <c r="F187"/>
      <c r="G187"/>
      <c r="H187"/>
      <c r="I187"/>
      <c r="J187" s="2">
        <v>12</v>
      </c>
      <c r="K187" s="2">
        <v>8</v>
      </c>
      <c r="L187" s="40">
        <v>2</v>
      </c>
      <c r="M187" s="2">
        <f t="shared" si="23"/>
        <v>8</v>
      </c>
      <c r="N187" s="2">
        <f t="shared" si="24"/>
        <v>0.25</v>
      </c>
      <c r="O187" s="2">
        <f t="shared" si="25"/>
        <v>0.8</v>
      </c>
      <c r="P187" s="2">
        <f t="shared" si="26"/>
        <v>7.2</v>
      </c>
      <c r="Q187" s="2">
        <f t="shared" si="27"/>
        <v>1.05</v>
      </c>
      <c r="R187" s="2">
        <f>P187</f>
        <v>7.2</v>
      </c>
      <c r="S187" s="2"/>
      <c r="T187" s="2"/>
      <c r="U187" s="2"/>
      <c r="V187" s="2"/>
      <c r="W187" s="2"/>
    </row>
    <row r="188" spans="1:23">
      <c r="A188">
        <f t="shared" si="28"/>
        <v>54</v>
      </c>
      <c r="B188" t="s">
        <v>351</v>
      </c>
      <c r="C188"/>
      <c r="D188"/>
      <c r="E188"/>
      <c r="F188"/>
      <c r="G188"/>
      <c r="H188"/>
      <c r="I188"/>
      <c r="J188" s="2">
        <v>25</v>
      </c>
      <c r="K188" s="2">
        <f t="shared" si="22"/>
        <v>20</v>
      </c>
      <c r="L188" s="40">
        <v>2</v>
      </c>
      <c r="M188" s="2">
        <f t="shared" si="23"/>
        <v>20</v>
      </c>
      <c r="N188" s="2">
        <f t="shared" si="24"/>
        <v>0.25</v>
      </c>
      <c r="O188" s="2">
        <f t="shared" si="25"/>
        <v>2</v>
      </c>
      <c r="P188" s="2">
        <f t="shared" si="26"/>
        <v>18</v>
      </c>
      <c r="Q188" s="2">
        <f t="shared" si="27"/>
        <v>2.25</v>
      </c>
      <c r="R188" s="2">
        <f>P188</f>
        <v>18</v>
      </c>
      <c r="S188" s="2"/>
      <c r="T188" s="2"/>
      <c r="U188" s="2"/>
      <c r="V188" s="2"/>
      <c r="W188" s="2"/>
    </row>
    <row r="189" spans="1:23">
      <c r="A189">
        <f t="shared" si="28"/>
        <v>55</v>
      </c>
      <c r="B189" t="s">
        <v>512</v>
      </c>
      <c r="C189"/>
      <c r="D189"/>
      <c r="E189"/>
      <c r="F189"/>
      <c r="G189"/>
      <c r="H189"/>
      <c r="I189"/>
      <c r="J189" s="2">
        <v>10</v>
      </c>
      <c r="K189" s="2">
        <f t="shared" si="22"/>
        <v>8</v>
      </c>
      <c r="L189" s="40">
        <v>2</v>
      </c>
      <c r="M189" s="2">
        <f t="shared" si="23"/>
        <v>8</v>
      </c>
      <c r="N189" s="2">
        <f t="shared" si="24"/>
        <v>0.25</v>
      </c>
      <c r="O189" s="2">
        <f t="shared" si="25"/>
        <v>0.8</v>
      </c>
      <c r="P189" s="2">
        <f t="shared" si="26"/>
        <v>7.2</v>
      </c>
      <c r="Q189" s="2">
        <f t="shared" si="27"/>
        <v>1.05</v>
      </c>
      <c r="R189" s="2">
        <f>P189</f>
        <v>7.2</v>
      </c>
      <c r="S189" s="2"/>
      <c r="T189" s="2"/>
      <c r="U189" s="2"/>
      <c r="V189" s="2"/>
      <c r="W189" s="2"/>
    </row>
    <row r="190" spans="1:23">
      <c r="A190">
        <f t="shared" si="28"/>
        <v>56</v>
      </c>
      <c r="B190" t="s">
        <v>352</v>
      </c>
      <c r="C190"/>
      <c r="D190"/>
      <c r="E190"/>
      <c r="F190"/>
      <c r="G190"/>
      <c r="H190"/>
      <c r="I190"/>
      <c r="J190" s="2">
        <v>15</v>
      </c>
      <c r="K190" s="2">
        <f t="shared" si="22"/>
        <v>12</v>
      </c>
      <c r="L190" s="40">
        <v>2</v>
      </c>
      <c r="M190" s="2">
        <f t="shared" si="23"/>
        <v>12</v>
      </c>
      <c r="N190" s="2">
        <f t="shared" si="24"/>
        <v>0.25</v>
      </c>
      <c r="O190" s="2">
        <f t="shared" si="25"/>
        <v>1.2000000000000002</v>
      </c>
      <c r="P190" s="2">
        <f t="shared" si="26"/>
        <v>10.8</v>
      </c>
      <c r="Q190" s="2">
        <f t="shared" si="27"/>
        <v>1.4500000000000002</v>
      </c>
      <c r="R190" s="2">
        <f>P190</f>
        <v>10.8</v>
      </c>
      <c r="S190" s="2"/>
      <c r="T190" s="2"/>
      <c r="U190" s="2"/>
      <c r="V190" s="2"/>
      <c r="W190" s="2"/>
    </row>
    <row r="191" spans="1:23">
      <c r="A191">
        <f t="shared" si="28"/>
        <v>57</v>
      </c>
      <c r="B191" t="s">
        <v>353</v>
      </c>
      <c r="C191"/>
      <c r="D191"/>
      <c r="E191"/>
      <c r="F191"/>
      <c r="G191"/>
      <c r="H191"/>
      <c r="I191"/>
      <c r="J191" s="2">
        <v>15</v>
      </c>
      <c r="K191" s="2">
        <v>10</v>
      </c>
      <c r="M191" s="2">
        <f t="shared" si="23"/>
        <v>0</v>
      </c>
      <c r="N191" s="2">
        <f t="shared" si="24"/>
        <v>0.25</v>
      </c>
      <c r="O191" s="2">
        <f t="shared" si="25"/>
        <v>0</v>
      </c>
      <c r="P191" s="2">
        <f t="shared" si="26"/>
        <v>0</v>
      </c>
      <c r="Q191" s="2">
        <f t="shared" si="27"/>
        <v>0.25</v>
      </c>
      <c r="S191" s="2"/>
      <c r="T191" s="2"/>
      <c r="U191" s="2"/>
      <c r="V191" s="2"/>
      <c r="W191" s="2"/>
    </row>
    <row r="192" spans="1:23">
      <c r="A192">
        <f t="shared" si="28"/>
        <v>58</v>
      </c>
      <c r="B192" t="s">
        <v>354</v>
      </c>
      <c r="C192"/>
      <c r="D192"/>
      <c r="E192"/>
      <c r="F192"/>
      <c r="G192"/>
      <c r="H192"/>
      <c r="I192"/>
      <c r="J192" s="2">
        <v>12</v>
      </c>
      <c r="K192" s="2">
        <v>8</v>
      </c>
      <c r="L192" s="40">
        <v>2</v>
      </c>
      <c r="M192" s="2">
        <f t="shared" si="23"/>
        <v>8</v>
      </c>
      <c r="N192" s="2">
        <f t="shared" si="24"/>
        <v>0.25</v>
      </c>
      <c r="O192" s="2">
        <f t="shared" si="25"/>
        <v>0.8</v>
      </c>
      <c r="P192" s="2">
        <f t="shared" si="26"/>
        <v>7.2</v>
      </c>
      <c r="Q192" s="2">
        <f t="shared" si="27"/>
        <v>1.05</v>
      </c>
      <c r="R192" s="2">
        <f>P192</f>
        <v>7.2</v>
      </c>
      <c r="S192" s="2"/>
      <c r="T192" s="2"/>
      <c r="U192" s="2"/>
      <c r="V192" s="2"/>
      <c r="W192" s="2"/>
    </row>
    <row r="193" spans="1:23">
      <c r="A193">
        <f t="shared" si="28"/>
        <v>59</v>
      </c>
      <c r="B193" t="s">
        <v>355</v>
      </c>
      <c r="C193"/>
      <c r="D193"/>
      <c r="E193"/>
      <c r="F193"/>
      <c r="G193"/>
      <c r="H193"/>
      <c r="I193"/>
      <c r="J193" s="2">
        <v>15</v>
      </c>
      <c r="K193" s="2">
        <f t="shared" si="22"/>
        <v>12</v>
      </c>
      <c r="L193" s="40">
        <v>2</v>
      </c>
      <c r="M193" s="2">
        <f t="shared" si="23"/>
        <v>12</v>
      </c>
      <c r="N193" s="2">
        <f t="shared" si="24"/>
        <v>0.25</v>
      </c>
      <c r="O193" s="2">
        <f t="shared" si="25"/>
        <v>1.2000000000000002</v>
      </c>
      <c r="P193" s="2">
        <f t="shared" si="26"/>
        <v>10.8</v>
      </c>
      <c r="Q193" s="2">
        <f t="shared" si="27"/>
        <v>1.4500000000000002</v>
      </c>
      <c r="R193" s="2">
        <f>P193</f>
        <v>10.8</v>
      </c>
      <c r="S193" s="2"/>
      <c r="T193" s="2"/>
      <c r="U193" s="2"/>
      <c r="V193" s="2"/>
      <c r="W193" s="2"/>
    </row>
    <row r="194" spans="1:23">
      <c r="A194">
        <f t="shared" si="28"/>
        <v>60</v>
      </c>
      <c r="B194" t="s">
        <v>356</v>
      </c>
      <c r="C194"/>
      <c r="D194"/>
      <c r="E194"/>
      <c r="F194"/>
      <c r="G194"/>
      <c r="H194"/>
      <c r="I194"/>
      <c r="J194" s="2">
        <v>10</v>
      </c>
      <c r="K194" s="2">
        <v>6</v>
      </c>
      <c r="M194" s="2">
        <f t="shared" si="23"/>
        <v>0</v>
      </c>
      <c r="N194" s="2">
        <f t="shared" si="24"/>
        <v>0.25</v>
      </c>
      <c r="O194" s="2">
        <f t="shared" si="25"/>
        <v>0</v>
      </c>
      <c r="P194" s="2">
        <f t="shared" si="26"/>
        <v>0</v>
      </c>
      <c r="Q194" s="2">
        <f t="shared" si="27"/>
        <v>0.25</v>
      </c>
      <c r="S194" s="2"/>
      <c r="T194" s="2"/>
      <c r="U194" s="2"/>
      <c r="V194" s="2"/>
      <c r="W194" s="2"/>
    </row>
    <row r="195" spans="1:23">
      <c r="A195">
        <f t="shared" si="28"/>
        <v>61</v>
      </c>
      <c r="B195" t="s">
        <v>357</v>
      </c>
      <c r="C195"/>
      <c r="D195"/>
      <c r="E195"/>
      <c r="F195"/>
      <c r="G195"/>
      <c r="H195"/>
      <c r="I195"/>
      <c r="J195" s="2">
        <v>10</v>
      </c>
      <c r="K195" s="2">
        <v>6</v>
      </c>
      <c r="M195" s="2">
        <f t="shared" si="23"/>
        <v>0</v>
      </c>
      <c r="N195" s="2">
        <f t="shared" si="24"/>
        <v>0.25</v>
      </c>
      <c r="O195" s="2">
        <f t="shared" si="25"/>
        <v>0</v>
      </c>
      <c r="P195" s="2">
        <f t="shared" si="26"/>
        <v>0</v>
      </c>
      <c r="Q195" s="2">
        <f t="shared" si="27"/>
        <v>0.25</v>
      </c>
      <c r="S195" s="2"/>
      <c r="T195" s="2"/>
      <c r="U195" s="2"/>
      <c r="V195" s="2"/>
      <c r="W195" s="2"/>
    </row>
    <row r="196" spans="1:23">
      <c r="A196">
        <f t="shared" si="28"/>
        <v>62</v>
      </c>
      <c r="B196" t="s">
        <v>358</v>
      </c>
      <c r="C196"/>
      <c r="D196"/>
      <c r="E196"/>
      <c r="F196"/>
      <c r="G196"/>
      <c r="H196"/>
      <c r="I196"/>
      <c r="J196" s="2">
        <v>15</v>
      </c>
      <c r="K196" s="2">
        <v>12</v>
      </c>
      <c r="M196" s="2">
        <f t="shared" si="23"/>
        <v>0</v>
      </c>
      <c r="N196" s="2">
        <f t="shared" si="24"/>
        <v>0.25</v>
      </c>
      <c r="O196" s="2">
        <f t="shared" si="25"/>
        <v>0</v>
      </c>
      <c r="P196" s="2">
        <f t="shared" si="26"/>
        <v>0</v>
      </c>
      <c r="Q196" s="2">
        <f t="shared" si="27"/>
        <v>0.25</v>
      </c>
      <c r="S196" s="2"/>
      <c r="T196" s="2"/>
      <c r="U196" s="2"/>
      <c r="V196" s="2"/>
      <c r="W196" s="2"/>
    </row>
    <row r="197" spans="1:23">
      <c r="A197">
        <v>1</v>
      </c>
      <c r="B197" t="s">
        <v>359</v>
      </c>
      <c r="C197"/>
      <c r="D197"/>
      <c r="E197"/>
      <c r="F197"/>
      <c r="G197"/>
      <c r="H197"/>
      <c r="I197"/>
      <c r="J197" s="2">
        <v>3</v>
      </c>
      <c r="K197" s="2">
        <v>2</v>
      </c>
      <c r="M197" s="2">
        <f t="shared" si="23"/>
        <v>0</v>
      </c>
      <c r="N197" s="2">
        <f t="shared" si="24"/>
        <v>0.25</v>
      </c>
      <c r="O197" s="2">
        <f t="shared" si="25"/>
        <v>0</v>
      </c>
      <c r="P197" s="2">
        <f t="shared" si="26"/>
        <v>0</v>
      </c>
      <c r="Q197" s="2">
        <f t="shared" si="27"/>
        <v>0.25</v>
      </c>
      <c r="S197" s="2"/>
      <c r="T197" s="2"/>
      <c r="U197" s="2"/>
      <c r="V197" s="2"/>
      <c r="W197" s="2"/>
    </row>
    <row r="198" spans="1:23">
      <c r="A198">
        <f t="shared" si="28"/>
        <v>2</v>
      </c>
      <c r="B198" t="s">
        <v>360</v>
      </c>
      <c r="C198"/>
      <c r="D198"/>
      <c r="E198"/>
      <c r="F198"/>
      <c r="G198"/>
      <c r="H198"/>
      <c r="I198"/>
      <c r="J198" s="2">
        <v>4</v>
      </c>
      <c r="K198" s="2">
        <v>3</v>
      </c>
      <c r="L198" s="40">
        <v>2</v>
      </c>
      <c r="M198" s="2">
        <f t="shared" si="23"/>
        <v>3</v>
      </c>
      <c r="N198" s="2">
        <f t="shared" si="24"/>
        <v>0.25</v>
      </c>
      <c r="O198" s="2">
        <f t="shared" si="25"/>
        <v>0.30000000000000004</v>
      </c>
      <c r="P198" s="2">
        <f t="shared" si="26"/>
        <v>2.7</v>
      </c>
      <c r="Q198" s="2">
        <f t="shared" si="27"/>
        <v>0.55000000000000004</v>
      </c>
      <c r="R198" s="2">
        <f>P198</f>
        <v>2.7</v>
      </c>
      <c r="S198" s="2"/>
      <c r="T198" s="2"/>
      <c r="U198" s="2"/>
      <c r="V198" s="2"/>
      <c r="W198" s="2"/>
    </row>
    <row r="199" spans="1:23">
      <c r="A199">
        <v>1</v>
      </c>
      <c r="B199" t="s">
        <v>361</v>
      </c>
      <c r="C199"/>
      <c r="D199"/>
      <c r="E199"/>
      <c r="F199"/>
      <c r="G199"/>
      <c r="H199"/>
      <c r="I199"/>
      <c r="J199" s="2">
        <v>30</v>
      </c>
      <c r="K199" s="2">
        <v>25</v>
      </c>
      <c r="M199" s="2">
        <f t="shared" ref="M199:M210" si="29">IF(L199=1,J199,IF(L199=2,K199,0))</f>
        <v>0</v>
      </c>
      <c r="N199" s="2">
        <f t="shared" ref="N199:N210" si="30">IF(J199&gt;0,0.25,0)</f>
        <v>0.25</v>
      </c>
      <c r="O199" s="2">
        <f t="shared" ref="O199:O210" si="31">IF(M199&gt;80,8,M199*0.1)</f>
        <v>0</v>
      </c>
      <c r="P199" s="2">
        <f t="shared" ref="P199:P210" si="32">+M199-O199</f>
        <v>0</v>
      </c>
      <c r="Q199" s="2">
        <f t="shared" ref="Q199:Q210" si="33">+N199+O199</f>
        <v>0.25</v>
      </c>
      <c r="S199" s="2"/>
      <c r="T199" s="2"/>
      <c r="U199" s="2"/>
      <c r="V199" s="2"/>
      <c r="W199" s="2"/>
    </row>
    <row r="200" spans="1:23">
      <c r="A200">
        <f t="shared" si="28"/>
        <v>2</v>
      </c>
      <c r="B200" t="s">
        <v>364</v>
      </c>
      <c r="C200"/>
      <c r="D200"/>
      <c r="E200"/>
      <c r="F200"/>
      <c r="G200"/>
      <c r="H200"/>
      <c r="I200"/>
      <c r="J200" s="2">
        <v>30</v>
      </c>
      <c r="K200" s="2">
        <v>25</v>
      </c>
      <c r="L200" s="40">
        <v>1</v>
      </c>
      <c r="M200" s="2">
        <f t="shared" si="29"/>
        <v>30</v>
      </c>
      <c r="N200" s="2">
        <f t="shared" si="30"/>
        <v>0.25</v>
      </c>
      <c r="O200" s="2">
        <f t="shared" si="31"/>
        <v>3</v>
      </c>
      <c r="P200" s="2">
        <f t="shared" si="32"/>
        <v>27</v>
      </c>
      <c r="Q200" s="2">
        <f t="shared" si="33"/>
        <v>3.25</v>
      </c>
      <c r="R200" s="2">
        <f>P200</f>
        <v>27</v>
      </c>
      <c r="S200" s="2"/>
      <c r="T200" s="2"/>
      <c r="U200" s="2"/>
      <c r="V200" s="2"/>
      <c r="W200" s="2"/>
    </row>
    <row r="201" spans="1:23">
      <c r="A201">
        <f t="shared" si="28"/>
        <v>3</v>
      </c>
      <c r="B201" t="s">
        <v>362</v>
      </c>
      <c r="C201"/>
      <c r="D201"/>
      <c r="E201"/>
      <c r="F201"/>
      <c r="G201"/>
      <c r="H201"/>
      <c r="I201"/>
      <c r="J201" s="2">
        <v>30</v>
      </c>
      <c r="K201" s="2">
        <v>30</v>
      </c>
      <c r="M201" s="2">
        <f t="shared" si="29"/>
        <v>0</v>
      </c>
      <c r="N201" s="2">
        <f t="shared" si="30"/>
        <v>0.25</v>
      </c>
      <c r="O201" s="2">
        <f t="shared" si="31"/>
        <v>0</v>
      </c>
      <c r="P201" s="2">
        <f t="shared" si="32"/>
        <v>0</v>
      </c>
      <c r="Q201" s="2">
        <f t="shared" si="33"/>
        <v>0.25</v>
      </c>
      <c r="S201" s="2"/>
      <c r="T201" s="2"/>
      <c r="U201" s="2"/>
      <c r="V201" s="2"/>
      <c r="W201" s="2"/>
    </row>
    <row r="202" spans="1:23">
      <c r="A202">
        <f t="shared" si="28"/>
        <v>4</v>
      </c>
      <c r="B202" t="s">
        <v>363</v>
      </c>
      <c r="C202"/>
      <c r="D202"/>
      <c r="E202"/>
      <c r="F202"/>
      <c r="G202"/>
      <c r="H202"/>
      <c r="I202"/>
      <c r="J202" s="2">
        <v>70</v>
      </c>
      <c r="K202" s="2">
        <v>60</v>
      </c>
      <c r="L202" s="40">
        <v>2</v>
      </c>
      <c r="M202" s="2">
        <f t="shared" si="29"/>
        <v>60</v>
      </c>
      <c r="N202" s="2">
        <f t="shared" si="30"/>
        <v>0.25</v>
      </c>
      <c r="O202" s="2">
        <f t="shared" si="31"/>
        <v>6</v>
      </c>
      <c r="P202" s="2">
        <f t="shared" si="32"/>
        <v>54</v>
      </c>
      <c r="Q202" s="2">
        <f t="shared" si="33"/>
        <v>6.25</v>
      </c>
      <c r="R202" s="2">
        <f>P202</f>
        <v>54</v>
      </c>
      <c r="S202" s="2"/>
      <c r="T202" s="2"/>
      <c r="U202" s="2"/>
      <c r="V202" s="2"/>
      <c r="W202" s="2"/>
    </row>
    <row r="203" spans="1:23">
      <c r="A203">
        <f t="shared" si="28"/>
        <v>5</v>
      </c>
      <c r="B203" t="s">
        <v>86</v>
      </c>
      <c r="C203"/>
      <c r="D203"/>
      <c r="E203"/>
      <c r="F203"/>
      <c r="G203"/>
      <c r="H203"/>
      <c r="I203"/>
      <c r="J203" s="2">
        <v>20</v>
      </c>
      <c r="K203" s="2">
        <v>20</v>
      </c>
      <c r="L203" s="40">
        <v>2</v>
      </c>
      <c r="M203" s="2">
        <f t="shared" si="29"/>
        <v>20</v>
      </c>
      <c r="N203" s="2">
        <f t="shared" si="30"/>
        <v>0.25</v>
      </c>
      <c r="O203" s="2">
        <f t="shared" si="31"/>
        <v>2</v>
      </c>
      <c r="P203" s="2">
        <f t="shared" si="32"/>
        <v>18</v>
      </c>
      <c r="Q203" s="2">
        <f t="shared" si="33"/>
        <v>2.25</v>
      </c>
      <c r="R203" s="2">
        <f>P203</f>
        <v>18</v>
      </c>
      <c r="S203" s="2"/>
      <c r="T203" s="2"/>
      <c r="U203" s="2"/>
      <c r="V203" s="2"/>
      <c r="W203" s="2"/>
    </row>
    <row r="204" spans="1:23">
      <c r="A204">
        <f t="shared" si="28"/>
        <v>6</v>
      </c>
      <c r="B204" t="s">
        <v>292</v>
      </c>
      <c r="C204"/>
      <c r="D204"/>
      <c r="E204"/>
      <c r="F204"/>
      <c r="G204"/>
      <c r="H204"/>
      <c r="I204"/>
      <c r="J204" s="2">
        <v>40</v>
      </c>
      <c r="K204" s="2">
        <v>35</v>
      </c>
      <c r="M204" s="2">
        <f t="shared" si="29"/>
        <v>0</v>
      </c>
      <c r="N204" s="2">
        <f t="shared" si="30"/>
        <v>0.25</v>
      </c>
      <c r="O204" s="2">
        <f t="shared" si="31"/>
        <v>0</v>
      </c>
      <c r="P204" s="2">
        <f t="shared" si="32"/>
        <v>0</v>
      </c>
      <c r="Q204" s="2">
        <f t="shared" si="33"/>
        <v>0.25</v>
      </c>
      <c r="S204" s="2"/>
      <c r="T204" s="2"/>
      <c r="U204" s="2"/>
      <c r="V204" s="2"/>
      <c r="W204" s="2"/>
    </row>
    <row r="205" spans="1:23">
      <c r="A205">
        <f t="shared" si="28"/>
        <v>7</v>
      </c>
      <c r="B205" t="s">
        <v>365</v>
      </c>
      <c r="C205"/>
      <c r="D205"/>
      <c r="E205"/>
      <c r="F205"/>
      <c r="G205"/>
      <c r="H205"/>
      <c r="I205"/>
      <c r="J205" s="2">
        <v>35</v>
      </c>
      <c r="K205" s="2">
        <v>32</v>
      </c>
      <c r="L205" s="40">
        <v>2</v>
      </c>
      <c r="M205" s="2">
        <f t="shared" si="29"/>
        <v>32</v>
      </c>
      <c r="N205" s="2">
        <f t="shared" si="30"/>
        <v>0.25</v>
      </c>
      <c r="O205" s="2">
        <f t="shared" si="31"/>
        <v>3.2</v>
      </c>
      <c r="P205" s="2">
        <f t="shared" si="32"/>
        <v>28.8</v>
      </c>
      <c r="Q205" s="2">
        <f t="shared" si="33"/>
        <v>3.45</v>
      </c>
      <c r="R205" s="2">
        <f>P205</f>
        <v>28.8</v>
      </c>
      <c r="S205" s="2"/>
      <c r="T205" s="2"/>
      <c r="U205" s="2"/>
      <c r="V205" s="2"/>
      <c r="W205" s="2"/>
    </row>
    <row r="206" spans="1:23">
      <c r="A206">
        <v>1</v>
      </c>
      <c r="B206" t="s">
        <v>366</v>
      </c>
      <c r="C206"/>
      <c r="D206"/>
      <c r="E206"/>
      <c r="F206"/>
      <c r="G206"/>
      <c r="H206"/>
      <c r="I206"/>
      <c r="J206" s="2">
        <v>20</v>
      </c>
      <c r="K206" s="2">
        <v>15</v>
      </c>
      <c r="M206" s="2">
        <f t="shared" si="29"/>
        <v>0</v>
      </c>
      <c r="N206" s="2">
        <f t="shared" si="30"/>
        <v>0.25</v>
      </c>
      <c r="O206" s="2">
        <f t="shared" si="31"/>
        <v>0</v>
      </c>
      <c r="P206" s="2">
        <f t="shared" si="32"/>
        <v>0</v>
      </c>
      <c r="Q206" s="2">
        <f t="shared" si="33"/>
        <v>0.25</v>
      </c>
      <c r="S206" s="2"/>
      <c r="T206" s="2"/>
      <c r="U206" s="2"/>
      <c r="V206" s="2"/>
      <c r="W206" s="2"/>
    </row>
    <row r="207" spans="1:23">
      <c r="A207">
        <f t="shared" si="28"/>
        <v>2</v>
      </c>
      <c r="B207" t="s">
        <v>367</v>
      </c>
      <c r="C207"/>
      <c r="D207"/>
      <c r="E207"/>
      <c r="F207"/>
      <c r="G207"/>
      <c r="H207"/>
      <c r="I207"/>
      <c r="J207" s="2">
        <v>20</v>
      </c>
      <c r="K207" s="2">
        <v>15</v>
      </c>
      <c r="L207" s="40">
        <v>2</v>
      </c>
      <c r="M207" s="2">
        <f t="shared" si="29"/>
        <v>15</v>
      </c>
      <c r="N207" s="2">
        <f t="shared" si="30"/>
        <v>0.25</v>
      </c>
      <c r="O207" s="2">
        <f t="shared" si="31"/>
        <v>1.5</v>
      </c>
      <c r="P207" s="2">
        <f t="shared" si="32"/>
        <v>13.5</v>
      </c>
      <c r="Q207" s="2">
        <f t="shared" si="33"/>
        <v>1.75</v>
      </c>
      <c r="R207" s="2">
        <f>P207</f>
        <v>13.5</v>
      </c>
      <c r="S207" s="2"/>
      <c r="T207" s="2"/>
      <c r="U207" s="2"/>
      <c r="V207" s="2"/>
      <c r="W207" s="2"/>
    </row>
    <row r="208" spans="1:23">
      <c r="A208">
        <f t="shared" si="28"/>
        <v>3</v>
      </c>
      <c r="B208" t="s">
        <v>368</v>
      </c>
      <c r="C208"/>
      <c r="D208"/>
      <c r="E208"/>
      <c r="F208"/>
      <c r="G208"/>
      <c r="H208"/>
      <c r="I208"/>
      <c r="J208" s="2">
        <v>50</v>
      </c>
      <c r="K208" s="2">
        <f t="shared" si="22"/>
        <v>40</v>
      </c>
      <c r="M208" s="2">
        <f t="shared" si="29"/>
        <v>0</v>
      </c>
      <c r="N208" s="2">
        <f t="shared" si="30"/>
        <v>0.25</v>
      </c>
      <c r="O208" s="2">
        <f t="shared" si="31"/>
        <v>0</v>
      </c>
      <c r="P208" s="2">
        <f t="shared" si="32"/>
        <v>0</v>
      </c>
      <c r="Q208" s="2">
        <f t="shared" si="33"/>
        <v>0.25</v>
      </c>
      <c r="S208" s="2"/>
      <c r="T208" s="2"/>
      <c r="U208" s="2"/>
      <c r="V208" s="2"/>
      <c r="W208" s="2"/>
    </row>
    <row r="209" spans="1:23">
      <c r="A209">
        <f t="shared" si="28"/>
        <v>4</v>
      </c>
      <c r="B209" t="s">
        <v>369</v>
      </c>
      <c r="C209"/>
      <c r="D209"/>
      <c r="E209"/>
      <c r="F209"/>
      <c r="G209"/>
      <c r="H209"/>
      <c r="I209"/>
      <c r="J209" s="2">
        <v>40</v>
      </c>
      <c r="K209" s="2">
        <v>30</v>
      </c>
      <c r="M209" s="2">
        <f t="shared" si="29"/>
        <v>0</v>
      </c>
      <c r="N209" s="2">
        <f t="shared" si="30"/>
        <v>0.25</v>
      </c>
      <c r="O209" s="2">
        <f t="shared" si="31"/>
        <v>0</v>
      </c>
      <c r="P209" s="2">
        <f t="shared" si="32"/>
        <v>0</v>
      </c>
      <c r="Q209" s="2">
        <f t="shared" si="33"/>
        <v>0.25</v>
      </c>
      <c r="S209" s="2"/>
      <c r="T209" s="2"/>
      <c r="U209" s="2"/>
      <c r="V209" s="2"/>
      <c r="W209" s="2"/>
    </row>
    <row r="210" spans="1:23">
      <c r="A210">
        <f t="shared" si="28"/>
        <v>5</v>
      </c>
      <c r="B210" t="s">
        <v>370</v>
      </c>
      <c r="C210"/>
      <c r="D210"/>
      <c r="E210"/>
      <c r="F210"/>
      <c r="G210"/>
      <c r="H210"/>
      <c r="I210"/>
      <c r="J210" s="2">
        <v>20</v>
      </c>
      <c r="K210" s="2">
        <v>15</v>
      </c>
      <c r="M210" s="2">
        <f t="shared" si="29"/>
        <v>0</v>
      </c>
      <c r="N210" s="2">
        <f t="shared" si="30"/>
        <v>0.25</v>
      </c>
      <c r="O210" s="2">
        <f t="shared" si="31"/>
        <v>0</v>
      </c>
      <c r="P210" s="2">
        <f t="shared" si="32"/>
        <v>0</v>
      </c>
      <c r="Q210" s="2">
        <f t="shared" si="33"/>
        <v>0.25</v>
      </c>
      <c r="S210" s="2"/>
      <c r="T210" s="2"/>
      <c r="U210" s="2"/>
      <c r="V210" s="2"/>
      <c r="W210" s="2"/>
    </row>
    <row r="211" spans="1:23">
      <c r="A211">
        <f t="shared" ref="A211:A273" si="34">1+A210</f>
        <v>6</v>
      </c>
      <c r="B211" t="s">
        <v>371</v>
      </c>
      <c r="C211"/>
      <c r="D211"/>
      <c r="E211"/>
      <c r="F211"/>
      <c r="G211"/>
      <c r="H211"/>
      <c r="I211"/>
      <c r="J211" s="2">
        <v>50</v>
      </c>
      <c r="K211" s="2">
        <v>45</v>
      </c>
      <c r="L211" s="40">
        <v>2</v>
      </c>
      <c r="M211" s="2">
        <f t="shared" ref="M211:M273" si="35">IF(L211=1,J211,IF(L211=2,K211,0))</f>
        <v>45</v>
      </c>
      <c r="N211" s="2">
        <f t="shared" ref="N211:N273" si="36">IF(J211&gt;0,0.25,0)</f>
        <v>0.25</v>
      </c>
      <c r="O211" s="2">
        <f t="shared" ref="O211:O273" si="37">IF(M211&gt;80,8,M211*0.1)</f>
        <v>4.5</v>
      </c>
      <c r="P211" s="2">
        <f t="shared" ref="P211:P273" si="38">+M211-O211</f>
        <v>40.5</v>
      </c>
      <c r="Q211" s="2">
        <f t="shared" ref="Q211:Q273" si="39">+N211+O211</f>
        <v>4.75</v>
      </c>
      <c r="R211" s="2">
        <f t="shared" ref="R211:R216" si="40">P211</f>
        <v>40.5</v>
      </c>
      <c r="S211" s="2"/>
      <c r="T211" s="2"/>
      <c r="U211" s="2"/>
      <c r="V211" s="2"/>
      <c r="W211" s="2"/>
    </row>
    <row r="212" spans="1:23">
      <c r="A212">
        <v>1</v>
      </c>
      <c r="B212" t="s">
        <v>372</v>
      </c>
      <c r="C212"/>
      <c r="D212"/>
      <c r="E212"/>
      <c r="F212"/>
      <c r="G212"/>
      <c r="H212"/>
      <c r="I212"/>
      <c r="J212" s="2">
        <v>15</v>
      </c>
      <c r="K212" s="2">
        <v>10</v>
      </c>
      <c r="L212" s="40">
        <v>2</v>
      </c>
      <c r="M212" s="2">
        <f t="shared" si="35"/>
        <v>10</v>
      </c>
      <c r="N212" s="2">
        <f t="shared" si="36"/>
        <v>0.25</v>
      </c>
      <c r="O212" s="2">
        <f t="shared" si="37"/>
        <v>1</v>
      </c>
      <c r="P212" s="2">
        <f t="shared" si="38"/>
        <v>9</v>
      </c>
      <c r="Q212" s="2">
        <f t="shared" si="39"/>
        <v>1.25</v>
      </c>
      <c r="R212" s="2">
        <f t="shared" si="40"/>
        <v>9</v>
      </c>
      <c r="S212" s="2"/>
      <c r="T212" s="2"/>
      <c r="U212" s="2"/>
      <c r="V212" s="2"/>
      <c r="W212" s="2"/>
    </row>
    <row r="213" spans="1:23">
      <c r="A213">
        <f t="shared" si="34"/>
        <v>2</v>
      </c>
      <c r="B213" t="s">
        <v>373</v>
      </c>
      <c r="C213"/>
      <c r="D213"/>
      <c r="E213"/>
      <c r="F213"/>
      <c r="G213"/>
      <c r="H213"/>
      <c r="I213"/>
      <c r="J213" s="2">
        <v>10</v>
      </c>
      <c r="K213" s="2">
        <v>5</v>
      </c>
      <c r="L213" s="40">
        <v>1</v>
      </c>
      <c r="M213" s="2">
        <f t="shared" si="35"/>
        <v>10</v>
      </c>
      <c r="N213" s="2">
        <f t="shared" si="36"/>
        <v>0.25</v>
      </c>
      <c r="O213" s="2">
        <f t="shared" si="37"/>
        <v>1</v>
      </c>
      <c r="P213" s="2">
        <f t="shared" si="38"/>
        <v>9</v>
      </c>
      <c r="Q213" s="2">
        <f t="shared" si="39"/>
        <v>1.25</v>
      </c>
      <c r="R213" s="2">
        <f t="shared" si="40"/>
        <v>9</v>
      </c>
      <c r="S213" s="2"/>
      <c r="T213" s="2"/>
      <c r="U213" s="2"/>
      <c r="V213" s="2"/>
      <c r="W213" s="2"/>
    </row>
    <row r="214" spans="1:23">
      <c r="A214">
        <f t="shared" si="34"/>
        <v>3</v>
      </c>
      <c r="B214" t="s">
        <v>374</v>
      </c>
      <c r="C214"/>
      <c r="D214"/>
      <c r="E214"/>
      <c r="F214"/>
      <c r="G214"/>
      <c r="H214"/>
      <c r="I214"/>
      <c r="J214" s="2">
        <v>15</v>
      </c>
      <c r="K214" s="2">
        <f t="shared" si="22"/>
        <v>12</v>
      </c>
      <c r="L214" s="40">
        <v>1</v>
      </c>
      <c r="M214" s="2">
        <f t="shared" si="35"/>
        <v>15</v>
      </c>
      <c r="N214" s="2">
        <f t="shared" si="36"/>
        <v>0.25</v>
      </c>
      <c r="O214" s="2">
        <f t="shared" si="37"/>
        <v>1.5</v>
      </c>
      <c r="P214" s="2">
        <f t="shared" si="38"/>
        <v>13.5</v>
      </c>
      <c r="Q214" s="2">
        <f t="shared" si="39"/>
        <v>1.75</v>
      </c>
      <c r="R214" s="2">
        <f t="shared" si="40"/>
        <v>13.5</v>
      </c>
      <c r="S214" s="2"/>
      <c r="T214" s="2"/>
      <c r="U214" s="2"/>
      <c r="V214" s="2"/>
      <c r="W214" s="2"/>
    </row>
    <row r="215" spans="1:23">
      <c r="A215">
        <f t="shared" si="34"/>
        <v>4</v>
      </c>
      <c r="B215" t="s">
        <v>288</v>
      </c>
      <c r="C215"/>
      <c r="D215"/>
      <c r="E215"/>
      <c r="F215"/>
      <c r="G215"/>
      <c r="H215"/>
      <c r="I215"/>
      <c r="J215" s="2">
        <v>15</v>
      </c>
      <c r="K215" s="2">
        <f t="shared" si="22"/>
        <v>12</v>
      </c>
      <c r="L215" s="40">
        <v>1</v>
      </c>
      <c r="M215" s="2">
        <f t="shared" si="35"/>
        <v>15</v>
      </c>
      <c r="N215" s="2">
        <f t="shared" si="36"/>
        <v>0.25</v>
      </c>
      <c r="O215" s="2">
        <f t="shared" si="37"/>
        <v>1.5</v>
      </c>
      <c r="P215" s="2">
        <f t="shared" si="38"/>
        <v>13.5</v>
      </c>
      <c r="Q215" s="2">
        <f t="shared" si="39"/>
        <v>1.75</v>
      </c>
      <c r="R215" s="2">
        <f t="shared" si="40"/>
        <v>13.5</v>
      </c>
      <c r="S215" s="2"/>
      <c r="T215" s="2"/>
      <c r="U215" s="2"/>
      <c r="V215" s="2"/>
      <c r="W215" s="2"/>
    </row>
    <row r="216" spans="1:23">
      <c r="A216">
        <v>1</v>
      </c>
      <c r="B216" t="s">
        <v>375</v>
      </c>
      <c r="C216"/>
      <c r="D216"/>
      <c r="E216"/>
      <c r="F216"/>
      <c r="G216"/>
      <c r="H216"/>
      <c r="I216"/>
      <c r="J216" s="2">
        <v>50</v>
      </c>
      <c r="K216" s="2">
        <v>30</v>
      </c>
      <c r="L216" s="40">
        <v>2</v>
      </c>
      <c r="M216" s="2">
        <f t="shared" si="35"/>
        <v>30</v>
      </c>
      <c r="N216" s="2">
        <f t="shared" si="36"/>
        <v>0.25</v>
      </c>
      <c r="O216" s="2">
        <f t="shared" si="37"/>
        <v>3</v>
      </c>
      <c r="P216" s="2">
        <f t="shared" si="38"/>
        <v>27</v>
      </c>
      <c r="Q216" s="2">
        <f t="shared" si="39"/>
        <v>3.25</v>
      </c>
      <c r="R216" s="2">
        <f t="shared" si="40"/>
        <v>27</v>
      </c>
      <c r="S216" s="2"/>
      <c r="T216" s="2"/>
      <c r="U216" s="2"/>
      <c r="V216" s="2"/>
      <c r="W216" s="2"/>
    </row>
    <row r="217" spans="1:23">
      <c r="A217">
        <f t="shared" si="34"/>
        <v>2</v>
      </c>
      <c r="B217" t="s">
        <v>376</v>
      </c>
      <c r="C217"/>
      <c r="D217"/>
      <c r="E217"/>
      <c r="F217"/>
      <c r="G217"/>
      <c r="H217"/>
      <c r="I217"/>
      <c r="J217" s="2">
        <v>40</v>
      </c>
      <c r="K217" s="2">
        <v>35</v>
      </c>
      <c r="M217" s="2">
        <f t="shared" si="35"/>
        <v>0</v>
      </c>
      <c r="N217" s="2">
        <f t="shared" si="36"/>
        <v>0.25</v>
      </c>
      <c r="O217" s="2">
        <f t="shared" si="37"/>
        <v>0</v>
      </c>
      <c r="P217" s="2">
        <f t="shared" si="38"/>
        <v>0</v>
      </c>
      <c r="Q217" s="2">
        <f t="shared" si="39"/>
        <v>0.25</v>
      </c>
      <c r="R217" s="2" t="s">
        <v>516</v>
      </c>
      <c r="S217" s="2"/>
      <c r="T217" s="2"/>
      <c r="U217" s="2"/>
      <c r="V217" s="2"/>
      <c r="W217" s="2"/>
    </row>
    <row r="218" spans="1:23">
      <c r="A218">
        <f t="shared" si="34"/>
        <v>3</v>
      </c>
      <c r="B218" t="s">
        <v>377</v>
      </c>
      <c r="C218"/>
      <c r="D218"/>
      <c r="E218"/>
      <c r="F218"/>
      <c r="G218"/>
      <c r="H218"/>
      <c r="I218"/>
      <c r="J218" s="2">
        <v>100</v>
      </c>
      <c r="K218" s="2">
        <v>90</v>
      </c>
      <c r="M218" s="2">
        <f t="shared" si="35"/>
        <v>0</v>
      </c>
      <c r="N218" s="2">
        <f t="shared" si="36"/>
        <v>0.25</v>
      </c>
      <c r="O218" s="2">
        <f t="shared" si="37"/>
        <v>0</v>
      </c>
      <c r="P218" s="2">
        <f t="shared" si="38"/>
        <v>0</v>
      </c>
      <c r="Q218" s="2">
        <f t="shared" si="39"/>
        <v>0.25</v>
      </c>
      <c r="R218" s="2" t="s">
        <v>516</v>
      </c>
      <c r="S218" s="2"/>
      <c r="T218" s="2"/>
      <c r="U218" s="2"/>
      <c r="V218" s="2"/>
      <c r="W218" s="2"/>
    </row>
    <row r="219" spans="1:23">
      <c r="A219">
        <f t="shared" si="34"/>
        <v>4</v>
      </c>
      <c r="B219" t="s">
        <v>378</v>
      </c>
      <c r="C219"/>
      <c r="D219"/>
      <c r="E219"/>
      <c r="F219"/>
      <c r="G219"/>
      <c r="H219"/>
      <c r="I219"/>
      <c r="J219" s="2">
        <v>40</v>
      </c>
      <c r="K219" s="2">
        <v>35</v>
      </c>
      <c r="M219" s="2">
        <f t="shared" si="35"/>
        <v>0</v>
      </c>
      <c r="N219" s="2">
        <f t="shared" si="36"/>
        <v>0.25</v>
      </c>
      <c r="O219" s="2">
        <f t="shared" si="37"/>
        <v>0</v>
      </c>
      <c r="P219" s="2">
        <f t="shared" si="38"/>
        <v>0</v>
      </c>
      <c r="Q219" s="2">
        <f t="shared" si="39"/>
        <v>0.25</v>
      </c>
      <c r="R219" s="2" t="s">
        <v>516</v>
      </c>
      <c r="S219" s="2"/>
      <c r="T219" s="2"/>
      <c r="U219" s="2"/>
      <c r="V219" s="2"/>
      <c r="W219" s="2"/>
    </row>
    <row r="220" spans="1:23">
      <c r="A220">
        <f t="shared" si="34"/>
        <v>5</v>
      </c>
      <c r="B220" t="s">
        <v>378</v>
      </c>
      <c r="C220"/>
      <c r="D220"/>
      <c r="E220"/>
      <c r="F220"/>
      <c r="G220"/>
      <c r="H220"/>
      <c r="I220"/>
      <c r="J220" s="2">
        <v>40</v>
      </c>
      <c r="K220" s="2">
        <v>35</v>
      </c>
      <c r="M220" s="2">
        <f t="shared" si="35"/>
        <v>0</v>
      </c>
      <c r="N220" s="2">
        <f t="shared" si="36"/>
        <v>0.25</v>
      </c>
      <c r="O220" s="2">
        <f t="shared" si="37"/>
        <v>0</v>
      </c>
      <c r="P220" s="2">
        <f t="shared" si="38"/>
        <v>0</v>
      </c>
      <c r="Q220" s="2">
        <f t="shared" si="39"/>
        <v>0.25</v>
      </c>
      <c r="R220" s="2" t="s">
        <v>516</v>
      </c>
      <c r="S220" s="2"/>
      <c r="T220" s="2"/>
      <c r="U220" s="2"/>
      <c r="V220" s="2"/>
      <c r="W220" s="2"/>
    </row>
    <row r="221" spans="1:23">
      <c r="A221">
        <f t="shared" si="34"/>
        <v>6</v>
      </c>
      <c r="B221" t="s">
        <v>379</v>
      </c>
      <c r="C221"/>
      <c r="D221"/>
      <c r="E221"/>
      <c r="F221"/>
      <c r="G221"/>
      <c r="H221"/>
      <c r="I221"/>
      <c r="J221" s="2">
        <v>45</v>
      </c>
      <c r="K221" s="2">
        <v>25</v>
      </c>
      <c r="M221" s="2">
        <f t="shared" si="35"/>
        <v>0</v>
      </c>
      <c r="N221" s="2">
        <f t="shared" si="36"/>
        <v>0.25</v>
      </c>
      <c r="O221" s="2">
        <f t="shared" si="37"/>
        <v>0</v>
      </c>
      <c r="P221" s="2">
        <f t="shared" si="38"/>
        <v>0</v>
      </c>
      <c r="Q221" s="2">
        <f t="shared" si="39"/>
        <v>0.25</v>
      </c>
      <c r="R221" s="2" t="s">
        <v>516</v>
      </c>
      <c r="S221" s="2"/>
      <c r="T221" s="2"/>
      <c r="U221" s="2"/>
      <c r="V221" s="2"/>
      <c r="W221" s="2"/>
    </row>
    <row r="222" spans="1:23">
      <c r="A222">
        <f t="shared" si="34"/>
        <v>7</v>
      </c>
      <c r="B222" t="s">
        <v>380</v>
      </c>
      <c r="C222"/>
      <c r="D222"/>
      <c r="E222"/>
      <c r="F222"/>
      <c r="G222"/>
      <c r="H222"/>
      <c r="I222"/>
      <c r="J222" s="2">
        <v>16</v>
      </c>
      <c r="K222" s="2">
        <v>13</v>
      </c>
      <c r="L222" s="40">
        <v>2</v>
      </c>
      <c r="M222" s="2">
        <f t="shared" si="35"/>
        <v>13</v>
      </c>
      <c r="N222" s="2">
        <f t="shared" si="36"/>
        <v>0.25</v>
      </c>
      <c r="O222" s="2">
        <f t="shared" si="37"/>
        <v>1.3</v>
      </c>
      <c r="P222" s="2">
        <f t="shared" si="38"/>
        <v>11.7</v>
      </c>
      <c r="Q222" s="2">
        <f t="shared" si="39"/>
        <v>1.55</v>
      </c>
      <c r="R222" s="2">
        <f>P222</f>
        <v>11.7</v>
      </c>
      <c r="S222" s="2"/>
      <c r="T222" s="2"/>
      <c r="U222" s="2"/>
      <c r="V222" s="2"/>
      <c r="W222" s="2"/>
    </row>
    <row r="223" spans="1:23">
      <c r="A223">
        <f t="shared" si="34"/>
        <v>8</v>
      </c>
      <c r="B223" t="s">
        <v>381</v>
      </c>
      <c r="C223"/>
      <c r="D223"/>
      <c r="E223"/>
      <c r="F223"/>
      <c r="G223"/>
      <c r="H223"/>
      <c r="I223"/>
      <c r="J223" s="2">
        <v>60</v>
      </c>
      <c r="K223" s="2">
        <v>50</v>
      </c>
      <c r="M223" s="2">
        <f t="shared" si="35"/>
        <v>0</v>
      </c>
      <c r="N223" s="2">
        <f t="shared" si="36"/>
        <v>0.25</v>
      </c>
      <c r="O223" s="2">
        <f t="shared" si="37"/>
        <v>0</v>
      </c>
      <c r="P223" s="2">
        <f t="shared" si="38"/>
        <v>0</v>
      </c>
      <c r="Q223" s="2">
        <f t="shared" si="39"/>
        <v>0.25</v>
      </c>
      <c r="R223" s="2" t="s">
        <v>516</v>
      </c>
      <c r="S223" s="2"/>
      <c r="T223" s="2"/>
      <c r="U223" s="2"/>
      <c r="V223" s="2"/>
      <c r="W223" s="2"/>
    </row>
    <row r="224" spans="1:23">
      <c r="A224">
        <f t="shared" si="34"/>
        <v>9</v>
      </c>
      <c r="B224" t="s">
        <v>382</v>
      </c>
      <c r="C224"/>
      <c r="D224"/>
      <c r="E224"/>
      <c r="F224"/>
      <c r="G224"/>
      <c r="H224"/>
      <c r="I224"/>
      <c r="J224" s="2">
        <v>120</v>
      </c>
      <c r="K224" s="2">
        <v>100</v>
      </c>
      <c r="M224" s="2">
        <f t="shared" si="35"/>
        <v>0</v>
      </c>
      <c r="N224" s="2">
        <f t="shared" si="36"/>
        <v>0.25</v>
      </c>
      <c r="O224" s="2">
        <f t="shared" si="37"/>
        <v>0</v>
      </c>
      <c r="P224" s="2">
        <f t="shared" si="38"/>
        <v>0</v>
      </c>
      <c r="Q224" s="2">
        <f t="shared" si="39"/>
        <v>0.25</v>
      </c>
      <c r="R224" s="2" t="s">
        <v>516</v>
      </c>
      <c r="S224" s="2"/>
      <c r="T224" s="2"/>
      <c r="U224" s="2"/>
      <c r="V224" s="2"/>
      <c r="W224" s="2"/>
    </row>
    <row r="225" spans="1:23">
      <c r="A225">
        <f t="shared" si="34"/>
        <v>10</v>
      </c>
      <c r="B225" t="s">
        <v>383</v>
      </c>
      <c r="C225"/>
      <c r="D225"/>
      <c r="E225"/>
      <c r="F225"/>
      <c r="G225"/>
      <c r="H225"/>
      <c r="I225"/>
      <c r="J225" s="2">
        <v>50</v>
      </c>
      <c r="K225" s="2">
        <f t="shared" ref="K225:K266" si="41">0.8*J225</f>
        <v>40</v>
      </c>
      <c r="M225" s="2">
        <f t="shared" si="35"/>
        <v>0</v>
      </c>
      <c r="N225" s="2">
        <f t="shared" si="36"/>
        <v>0.25</v>
      </c>
      <c r="O225" s="2">
        <f t="shared" si="37"/>
        <v>0</v>
      </c>
      <c r="P225" s="2">
        <f t="shared" si="38"/>
        <v>0</v>
      </c>
      <c r="Q225" s="2">
        <f t="shared" si="39"/>
        <v>0.25</v>
      </c>
      <c r="R225" s="2" t="s">
        <v>516</v>
      </c>
      <c r="S225" s="2"/>
      <c r="T225" s="2"/>
      <c r="U225" s="2"/>
      <c r="V225" s="2"/>
      <c r="W225" s="2"/>
    </row>
    <row r="226" spans="1:23">
      <c r="A226">
        <v>1</v>
      </c>
      <c r="B226" t="s">
        <v>384</v>
      </c>
      <c r="C226"/>
      <c r="D226"/>
      <c r="E226"/>
      <c r="F226"/>
      <c r="G226"/>
      <c r="H226"/>
      <c r="I226"/>
      <c r="J226" s="2">
        <v>15</v>
      </c>
      <c r="K226" s="2">
        <f t="shared" si="41"/>
        <v>12</v>
      </c>
      <c r="L226" s="40">
        <v>2</v>
      </c>
      <c r="M226" s="2">
        <f t="shared" si="35"/>
        <v>12</v>
      </c>
      <c r="N226" s="2">
        <f t="shared" si="36"/>
        <v>0.25</v>
      </c>
      <c r="O226" s="2">
        <f t="shared" si="37"/>
        <v>1.2000000000000002</v>
      </c>
      <c r="P226" s="2">
        <f t="shared" si="38"/>
        <v>10.8</v>
      </c>
      <c r="Q226" s="2">
        <f t="shared" si="39"/>
        <v>1.4500000000000002</v>
      </c>
      <c r="R226" s="2">
        <f>P226</f>
        <v>10.8</v>
      </c>
      <c r="S226" s="2"/>
      <c r="T226" s="2"/>
      <c r="U226" s="2"/>
      <c r="V226" s="2"/>
      <c r="W226" s="2"/>
    </row>
    <row r="227" spans="1:23">
      <c r="A227">
        <v>2</v>
      </c>
      <c r="B227" t="s">
        <v>527</v>
      </c>
      <c r="C227"/>
      <c r="D227"/>
      <c r="E227"/>
      <c r="F227"/>
      <c r="G227"/>
      <c r="H227"/>
      <c r="I227"/>
      <c r="J227" s="2">
        <v>30</v>
      </c>
      <c r="K227" s="2">
        <v>25</v>
      </c>
      <c r="L227" s="40">
        <v>2</v>
      </c>
      <c r="M227" s="2">
        <f t="shared" si="35"/>
        <v>25</v>
      </c>
      <c r="N227" s="2">
        <f t="shared" si="36"/>
        <v>0.25</v>
      </c>
      <c r="O227" s="2">
        <f t="shared" si="37"/>
        <v>2.5</v>
      </c>
      <c r="P227" s="2">
        <f t="shared" si="38"/>
        <v>22.5</v>
      </c>
      <c r="Q227" s="2">
        <f t="shared" si="39"/>
        <v>2.75</v>
      </c>
      <c r="R227" s="2">
        <f>P227</f>
        <v>22.5</v>
      </c>
      <c r="S227" s="2"/>
      <c r="T227" s="2"/>
      <c r="U227" s="2"/>
      <c r="V227" s="2"/>
      <c r="W227" s="2"/>
    </row>
    <row r="228" spans="1:23">
      <c r="A228">
        <f t="shared" si="34"/>
        <v>3</v>
      </c>
      <c r="B228" t="s">
        <v>355</v>
      </c>
      <c r="C228"/>
      <c r="D228"/>
      <c r="E228"/>
      <c r="F228"/>
      <c r="G228"/>
      <c r="H228"/>
      <c r="I228"/>
      <c r="J228" s="2">
        <v>18</v>
      </c>
      <c r="K228" s="2">
        <v>15</v>
      </c>
      <c r="M228" s="2">
        <f t="shared" si="35"/>
        <v>0</v>
      </c>
      <c r="N228" s="2">
        <f t="shared" si="36"/>
        <v>0.25</v>
      </c>
      <c r="O228" s="2">
        <f t="shared" si="37"/>
        <v>0</v>
      </c>
      <c r="P228" s="2">
        <f t="shared" si="38"/>
        <v>0</v>
      </c>
      <c r="Q228" s="2">
        <f t="shared" si="39"/>
        <v>0.25</v>
      </c>
      <c r="S228" s="2"/>
      <c r="T228" s="2"/>
      <c r="U228" s="2"/>
      <c r="V228" s="2"/>
      <c r="W228" s="2"/>
    </row>
    <row r="229" spans="1:23">
      <c r="A229">
        <f t="shared" si="34"/>
        <v>4</v>
      </c>
      <c r="B229" t="s">
        <v>385</v>
      </c>
      <c r="C229"/>
      <c r="D229"/>
      <c r="E229"/>
      <c r="F229"/>
      <c r="G229"/>
      <c r="H229"/>
      <c r="I229"/>
      <c r="J229" s="2">
        <v>30</v>
      </c>
      <c r="K229" s="2">
        <v>25</v>
      </c>
      <c r="M229" s="2">
        <f t="shared" si="35"/>
        <v>0</v>
      </c>
      <c r="N229" s="2">
        <f t="shared" si="36"/>
        <v>0.25</v>
      </c>
      <c r="O229" s="2">
        <f t="shared" si="37"/>
        <v>0</v>
      </c>
      <c r="P229" s="2">
        <f t="shared" si="38"/>
        <v>0</v>
      </c>
      <c r="Q229" s="2">
        <f t="shared" si="39"/>
        <v>0.25</v>
      </c>
      <c r="S229" s="2"/>
      <c r="T229" s="2"/>
      <c r="U229" s="2"/>
      <c r="V229" s="2"/>
      <c r="W229" s="2"/>
    </row>
    <row r="230" spans="1:23">
      <c r="A230">
        <f t="shared" si="34"/>
        <v>5</v>
      </c>
      <c r="B230" t="s">
        <v>329</v>
      </c>
      <c r="C230"/>
      <c r="D230"/>
      <c r="E230"/>
      <c r="F230"/>
      <c r="G230"/>
      <c r="H230"/>
      <c r="I230"/>
      <c r="J230" s="2">
        <v>8</v>
      </c>
      <c r="K230" s="2">
        <v>5</v>
      </c>
      <c r="L230" s="40">
        <v>2</v>
      </c>
      <c r="M230" s="2">
        <f t="shared" si="35"/>
        <v>5</v>
      </c>
      <c r="N230" s="2">
        <f t="shared" si="36"/>
        <v>0.25</v>
      </c>
      <c r="O230" s="2">
        <f t="shared" si="37"/>
        <v>0.5</v>
      </c>
      <c r="P230" s="2">
        <f t="shared" si="38"/>
        <v>4.5</v>
      </c>
      <c r="Q230" s="2">
        <f t="shared" si="39"/>
        <v>0.75</v>
      </c>
      <c r="R230" s="2">
        <f>P230</f>
        <v>4.5</v>
      </c>
      <c r="S230" s="2"/>
      <c r="T230" s="2"/>
      <c r="U230" s="2"/>
      <c r="V230" s="2"/>
      <c r="W230" s="2"/>
    </row>
    <row r="231" spans="1:23">
      <c r="A231">
        <f t="shared" si="34"/>
        <v>6</v>
      </c>
      <c r="B231" t="s">
        <v>386</v>
      </c>
      <c r="C231"/>
      <c r="D231"/>
      <c r="E231"/>
      <c r="F231"/>
      <c r="G231"/>
      <c r="H231"/>
      <c r="I231"/>
      <c r="J231" s="2">
        <v>12</v>
      </c>
      <c r="K231" s="2">
        <v>10</v>
      </c>
      <c r="M231" s="2">
        <f t="shared" si="35"/>
        <v>0</v>
      </c>
      <c r="N231" s="2">
        <f t="shared" si="36"/>
        <v>0.25</v>
      </c>
      <c r="O231" s="2">
        <f t="shared" si="37"/>
        <v>0</v>
      </c>
      <c r="P231" s="2">
        <f t="shared" si="38"/>
        <v>0</v>
      </c>
      <c r="Q231" s="2">
        <f t="shared" si="39"/>
        <v>0.25</v>
      </c>
      <c r="S231" s="2"/>
      <c r="T231" s="2"/>
      <c r="U231" s="2"/>
      <c r="V231" s="2"/>
      <c r="W231" s="2"/>
    </row>
    <row r="232" spans="1:23">
      <c r="A232">
        <f t="shared" si="34"/>
        <v>7</v>
      </c>
      <c r="B232" t="s">
        <v>387</v>
      </c>
      <c r="C232"/>
      <c r="D232"/>
      <c r="E232"/>
      <c r="F232"/>
      <c r="G232"/>
      <c r="H232"/>
      <c r="I232"/>
      <c r="J232" s="2">
        <v>35</v>
      </c>
      <c r="K232" s="2">
        <v>30</v>
      </c>
      <c r="L232" s="40">
        <v>2</v>
      </c>
      <c r="M232" s="2">
        <f t="shared" si="35"/>
        <v>30</v>
      </c>
      <c r="N232" s="2">
        <f t="shared" si="36"/>
        <v>0.25</v>
      </c>
      <c r="O232" s="2">
        <f t="shared" si="37"/>
        <v>3</v>
      </c>
      <c r="P232" s="2">
        <f t="shared" si="38"/>
        <v>27</v>
      </c>
      <c r="Q232" s="2">
        <f t="shared" si="39"/>
        <v>3.25</v>
      </c>
      <c r="R232" s="2">
        <f>P232</f>
        <v>27</v>
      </c>
      <c r="S232" s="2"/>
      <c r="T232" s="2"/>
      <c r="U232" s="2"/>
      <c r="V232" s="2"/>
      <c r="W232" s="2"/>
    </row>
    <row r="233" spans="1:23">
      <c r="A233">
        <f t="shared" si="34"/>
        <v>8</v>
      </c>
      <c r="B233" t="s">
        <v>388</v>
      </c>
      <c r="C233"/>
      <c r="D233"/>
      <c r="E233"/>
      <c r="F233"/>
      <c r="G233"/>
      <c r="H233"/>
      <c r="I233"/>
      <c r="J233" s="2">
        <v>15</v>
      </c>
      <c r="K233" s="2">
        <f t="shared" si="41"/>
        <v>12</v>
      </c>
      <c r="L233" s="40">
        <v>1</v>
      </c>
      <c r="M233" s="2">
        <f t="shared" si="35"/>
        <v>15</v>
      </c>
      <c r="N233" s="2">
        <f t="shared" si="36"/>
        <v>0.25</v>
      </c>
      <c r="O233" s="2">
        <f t="shared" si="37"/>
        <v>1.5</v>
      </c>
      <c r="P233" s="2">
        <f t="shared" si="38"/>
        <v>13.5</v>
      </c>
      <c r="Q233" s="2">
        <f t="shared" si="39"/>
        <v>1.75</v>
      </c>
      <c r="R233" s="2">
        <f>P233</f>
        <v>13.5</v>
      </c>
      <c r="S233" s="2"/>
      <c r="T233" s="2"/>
      <c r="U233" s="2"/>
      <c r="V233" s="2"/>
      <c r="W233" s="2"/>
    </row>
    <row r="234" spans="1:23">
      <c r="A234">
        <f t="shared" si="34"/>
        <v>9</v>
      </c>
      <c r="B234" t="s">
        <v>389</v>
      </c>
      <c r="C234"/>
      <c r="D234"/>
      <c r="E234"/>
      <c r="F234"/>
      <c r="G234"/>
      <c r="H234"/>
      <c r="I234"/>
      <c r="J234" s="2">
        <v>25</v>
      </c>
      <c r="K234" s="2">
        <v>20</v>
      </c>
      <c r="L234" s="40">
        <v>2</v>
      </c>
      <c r="M234" s="2">
        <f t="shared" si="35"/>
        <v>20</v>
      </c>
      <c r="N234" s="2">
        <f t="shared" si="36"/>
        <v>0.25</v>
      </c>
      <c r="O234" s="2">
        <f t="shared" si="37"/>
        <v>2</v>
      </c>
      <c r="P234" s="2">
        <f t="shared" si="38"/>
        <v>18</v>
      </c>
      <c r="Q234" s="2">
        <f t="shared" si="39"/>
        <v>2.25</v>
      </c>
      <c r="R234" s="2">
        <f>P234</f>
        <v>18</v>
      </c>
      <c r="S234" s="2"/>
      <c r="T234" s="2"/>
      <c r="U234" s="2"/>
      <c r="V234" s="2"/>
      <c r="W234" s="2"/>
    </row>
    <row r="235" spans="1:23">
      <c r="A235">
        <f t="shared" si="34"/>
        <v>10</v>
      </c>
      <c r="B235" t="s">
        <v>390</v>
      </c>
      <c r="C235"/>
      <c r="D235"/>
      <c r="E235"/>
      <c r="F235"/>
      <c r="G235"/>
      <c r="H235"/>
      <c r="I235"/>
      <c r="J235" s="2">
        <v>5</v>
      </c>
      <c r="K235" s="2">
        <v>3</v>
      </c>
      <c r="M235" s="2">
        <f t="shared" si="35"/>
        <v>0</v>
      </c>
      <c r="N235" s="2">
        <f t="shared" si="36"/>
        <v>0.25</v>
      </c>
      <c r="O235" s="2">
        <f t="shared" si="37"/>
        <v>0</v>
      </c>
      <c r="P235" s="2">
        <f t="shared" si="38"/>
        <v>0</v>
      </c>
      <c r="Q235" s="2">
        <f t="shared" si="39"/>
        <v>0.25</v>
      </c>
      <c r="S235" s="2"/>
      <c r="T235" s="2"/>
      <c r="U235" s="2"/>
      <c r="V235" s="2"/>
      <c r="W235" s="2"/>
    </row>
    <row r="236" spans="1:23">
      <c r="A236">
        <f t="shared" si="34"/>
        <v>11</v>
      </c>
      <c r="B236" t="s">
        <v>391</v>
      </c>
      <c r="C236"/>
      <c r="D236"/>
      <c r="E236"/>
      <c r="F236"/>
      <c r="G236"/>
      <c r="H236"/>
      <c r="I236"/>
      <c r="J236" s="2">
        <v>20</v>
      </c>
      <c r="K236" s="2">
        <v>15</v>
      </c>
      <c r="M236" s="2">
        <f t="shared" si="35"/>
        <v>0</v>
      </c>
      <c r="N236" s="2">
        <f t="shared" si="36"/>
        <v>0.25</v>
      </c>
      <c r="O236" s="2">
        <f t="shared" si="37"/>
        <v>0</v>
      </c>
      <c r="P236" s="2">
        <f t="shared" si="38"/>
        <v>0</v>
      </c>
      <c r="Q236" s="2">
        <f t="shared" si="39"/>
        <v>0.25</v>
      </c>
      <c r="S236" s="2"/>
      <c r="T236" s="2"/>
      <c r="U236" s="2"/>
      <c r="V236" s="2"/>
      <c r="W236" s="2"/>
    </row>
    <row r="237" spans="1:23">
      <c r="A237">
        <f t="shared" si="34"/>
        <v>12</v>
      </c>
      <c r="B237" t="s">
        <v>392</v>
      </c>
      <c r="C237"/>
      <c r="D237"/>
      <c r="E237"/>
      <c r="F237"/>
      <c r="G237"/>
      <c r="H237"/>
      <c r="I237"/>
      <c r="J237" s="2">
        <v>85</v>
      </c>
      <c r="K237" s="2">
        <v>75</v>
      </c>
      <c r="L237" s="40">
        <v>2</v>
      </c>
      <c r="M237" s="2">
        <f t="shared" si="35"/>
        <v>75</v>
      </c>
      <c r="N237" s="2">
        <f t="shared" si="36"/>
        <v>0.25</v>
      </c>
      <c r="O237" s="2">
        <f t="shared" si="37"/>
        <v>7.5</v>
      </c>
      <c r="P237" s="2">
        <f t="shared" si="38"/>
        <v>67.5</v>
      </c>
      <c r="Q237" s="2">
        <f t="shared" si="39"/>
        <v>7.75</v>
      </c>
      <c r="R237" s="2">
        <f>P237</f>
        <v>67.5</v>
      </c>
      <c r="S237" s="2"/>
      <c r="T237" s="2"/>
      <c r="U237" s="2"/>
      <c r="V237" s="2"/>
      <c r="W237" s="2"/>
    </row>
    <row r="238" spans="1:23">
      <c r="A238">
        <f t="shared" si="34"/>
        <v>13</v>
      </c>
      <c r="B238" t="s">
        <v>393</v>
      </c>
      <c r="C238"/>
      <c r="D238"/>
      <c r="E238"/>
      <c r="F238"/>
      <c r="G238"/>
      <c r="H238"/>
      <c r="I238"/>
      <c r="J238" s="2">
        <v>15</v>
      </c>
      <c r="K238" s="2">
        <v>10</v>
      </c>
      <c r="L238" s="40">
        <v>1</v>
      </c>
      <c r="M238" s="2">
        <f t="shared" si="35"/>
        <v>15</v>
      </c>
      <c r="N238" s="2">
        <f t="shared" si="36"/>
        <v>0.25</v>
      </c>
      <c r="O238" s="2">
        <f t="shared" si="37"/>
        <v>1.5</v>
      </c>
      <c r="P238" s="2">
        <f t="shared" si="38"/>
        <v>13.5</v>
      </c>
      <c r="Q238" s="2">
        <f t="shared" si="39"/>
        <v>1.75</v>
      </c>
      <c r="R238" s="2">
        <f>P238</f>
        <v>13.5</v>
      </c>
      <c r="S238" s="2"/>
      <c r="T238" s="2"/>
      <c r="U238" s="2"/>
      <c r="V238" s="2"/>
      <c r="W238" s="2"/>
    </row>
    <row r="239" spans="1:23">
      <c r="A239">
        <f t="shared" si="34"/>
        <v>14</v>
      </c>
      <c r="B239" t="s">
        <v>394</v>
      </c>
      <c r="C239"/>
      <c r="D239"/>
      <c r="E239"/>
      <c r="F239"/>
      <c r="G239"/>
      <c r="H239"/>
      <c r="I239"/>
      <c r="J239" s="2">
        <v>15</v>
      </c>
      <c r="K239" s="2">
        <v>12</v>
      </c>
      <c r="M239" s="2">
        <f t="shared" si="35"/>
        <v>0</v>
      </c>
      <c r="N239" s="2">
        <f t="shared" si="36"/>
        <v>0.25</v>
      </c>
      <c r="O239" s="2">
        <f t="shared" si="37"/>
        <v>0</v>
      </c>
      <c r="P239" s="2">
        <f t="shared" si="38"/>
        <v>0</v>
      </c>
      <c r="Q239" s="2">
        <f t="shared" si="39"/>
        <v>0.25</v>
      </c>
      <c r="S239" s="2"/>
      <c r="T239" s="2"/>
      <c r="U239" s="2"/>
      <c r="V239" s="2"/>
      <c r="W239" s="2"/>
    </row>
    <row r="240" spans="1:23">
      <c r="A240">
        <v>1</v>
      </c>
      <c r="B240" t="s">
        <v>395</v>
      </c>
      <c r="C240"/>
      <c r="D240"/>
      <c r="E240"/>
      <c r="F240"/>
      <c r="G240"/>
      <c r="H240"/>
      <c r="I240"/>
      <c r="J240" s="2">
        <v>20</v>
      </c>
      <c r="K240" s="2">
        <v>17</v>
      </c>
      <c r="M240" s="2">
        <f t="shared" si="35"/>
        <v>0</v>
      </c>
      <c r="N240" s="2">
        <f t="shared" si="36"/>
        <v>0.25</v>
      </c>
      <c r="O240" s="2">
        <f t="shared" si="37"/>
        <v>0</v>
      </c>
      <c r="P240" s="2">
        <f t="shared" si="38"/>
        <v>0</v>
      </c>
      <c r="Q240" s="2">
        <f t="shared" si="39"/>
        <v>0.25</v>
      </c>
      <c r="S240" s="2"/>
      <c r="T240" s="2"/>
      <c r="U240" s="2"/>
      <c r="V240" s="2"/>
      <c r="W240" s="2"/>
    </row>
    <row r="241" spans="1:23">
      <c r="A241">
        <f t="shared" si="34"/>
        <v>2</v>
      </c>
      <c r="B241" t="s">
        <v>396</v>
      </c>
      <c r="C241"/>
      <c r="D241"/>
      <c r="E241"/>
      <c r="F241"/>
      <c r="G241"/>
      <c r="H241"/>
      <c r="I241"/>
      <c r="J241" s="2">
        <v>20</v>
      </c>
      <c r="K241" s="2">
        <v>20</v>
      </c>
      <c r="L241" s="40">
        <v>1</v>
      </c>
      <c r="M241" s="2">
        <f t="shared" si="35"/>
        <v>20</v>
      </c>
      <c r="N241" s="2">
        <f t="shared" si="36"/>
        <v>0.25</v>
      </c>
      <c r="O241" s="2">
        <f t="shared" si="37"/>
        <v>2</v>
      </c>
      <c r="P241" s="2">
        <f t="shared" si="38"/>
        <v>18</v>
      </c>
      <c r="Q241" s="2">
        <f t="shared" si="39"/>
        <v>2.25</v>
      </c>
      <c r="R241" s="2">
        <f>P241</f>
        <v>18</v>
      </c>
      <c r="S241" s="2"/>
      <c r="T241" s="2"/>
      <c r="U241" s="2"/>
      <c r="V241" s="2"/>
      <c r="W241" s="2"/>
    </row>
    <row r="242" spans="1:23">
      <c r="A242">
        <f t="shared" si="34"/>
        <v>3</v>
      </c>
      <c r="B242" t="s">
        <v>397</v>
      </c>
      <c r="C242"/>
      <c r="D242"/>
      <c r="E242"/>
      <c r="F242"/>
      <c r="G242"/>
      <c r="H242"/>
      <c r="I242"/>
      <c r="J242" s="2">
        <v>5</v>
      </c>
      <c r="K242" s="2">
        <v>5</v>
      </c>
      <c r="M242" s="2">
        <f t="shared" si="35"/>
        <v>0</v>
      </c>
      <c r="N242" s="2">
        <f t="shared" si="36"/>
        <v>0.25</v>
      </c>
      <c r="O242" s="2">
        <f t="shared" si="37"/>
        <v>0</v>
      </c>
      <c r="P242" s="2">
        <f t="shared" si="38"/>
        <v>0</v>
      </c>
      <c r="Q242" s="2">
        <f t="shared" si="39"/>
        <v>0.25</v>
      </c>
      <c r="S242" s="2"/>
      <c r="T242" s="2"/>
      <c r="U242" s="2"/>
      <c r="V242" s="2"/>
      <c r="W242" s="2"/>
    </row>
    <row r="243" spans="1:23">
      <c r="A243">
        <f t="shared" si="34"/>
        <v>4</v>
      </c>
      <c r="B243" t="s">
        <v>398</v>
      </c>
      <c r="C243"/>
      <c r="D243"/>
      <c r="E243"/>
      <c r="F243"/>
      <c r="G243"/>
      <c r="H243"/>
      <c r="I243"/>
      <c r="J243" s="2">
        <v>20</v>
      </c>
      <c r="K243" s="2">
        <f t="shared" si="41"/>
        <v>16</v>
      </c>
      <c r="M243" s="2">
        <f t="shared" si="35"/>
        <v>0</v>
      </c>
      <c r="N243" s="2">
        <f t="shared" si="36"/>
        <v>0.25</v>
      </c>
      <c r="O243" s="2">
        <f t="shared" si="37"/>
        <v>0</v>
      </c>
      <c r="P243" s="2">
        <f t="shared" si="38"/>
        <v>0</v>
      </c>
      <c r="Q243" s="2">
        <f t="shared" si="39"/>
        <v>0.25</v>
      </c>
      <c r="S243" s="2"/>
      <c r="T243" s="2"/>
      <c r="U243" s="2"/>
      <c r="V243" s="2"/>
      <c r="W243" s="2"/>
    </row>
    <row r="244" spans="1:23">
      <c r="A244">
        <f t="shared" si="34"/>
        <v>5</v>
      </c>
      <c r="B244" t="s">
        <v>399</v>
      </c>
      <c r="C244"/>
      <c r="D244"/>
      <c r="E244"/>
      <c r="F244"/>
      <c r="G244"/>
      <c r="H244"/>
      <c r="I244"/>
      <c r="J244" s="2">
        <v>15</v>
      </c>
      <c r="K244" s="2">
        <f t="shared" si="41"/>
        <v>12</v>
      </c>
      <c r="M244" s="2">
        <f t="shared" si="35"/>
        <v>0</v>
      </c>
      <c r="N244" s="2">
        <f t="shared" si="36"/>
        <v>0.25</v>
      </c>
      <c r="O244" s="2">
        <f t="shared" si="37"/>
        <v>0</v>
      </c>
      <c r="P244" s="2">
        <f t="shared" si="38"/>
        <v>0</v>
      </c>
      <c r="Q244" s="2">
        <f t="shared" si="39"/>
        <v>0.25</v>
      </c>
      <c r="S244" s="2"/>
      <c r="T244" s="2"/>
      <c r="U244" s="2"/>
      <c r="V244" s="2"/>
      <c r="W244" s="2"/>
    </row>
    <row r="245" spans="1:23">
      <c r="A245">
        <f t="shared" si="34"/>
        <v>6</v>
      </c>
      <c r="B245" t="s">
        <v>218</v>
      </c>
      <c r="C245"/>
      <c r="D245"/>
      <c r="E245"/>
      <c r="F245"/>
      <c r="G245"/>
      <c r="H245"/>
      <c r="I245"/>
      <c r="J245" s="2">
        <v>35</v>
      </c>
      <c r="K245" s="2">
        <v>25</v>
      </c>
      <c r="L245" s="40">
        <v>2</v>
      </c>
      <c r="M245" s="2">
        <f t="shared" si="35"/>
        <v>25</v>
      </c>
      <c r="N245" s="2">
        <f t="shared" si="36"/>
        <v>0.25</v>
      </c>
      <c r="O245" s="2">
        <f t="shared" si="37"/>
        <v>2.5</v>
      </c>
      <c r="P245" s="2">
        <f t="shared" si="38"/>
        <v>22.5</v>
      </c>
      <c r="Q245" s="2">
        <f t="shared" si="39"/>
        <v>2.75</v>
      </c>
      <c r="R245" s="2">
        <f>P245</f>
        <v>22.5</v>
      </c>
      <c r="S245" s="2"/>
      <c r="T245" s="2"/>
      <c r="U245" s="2"/>
      <c r="V245" s="2"/>
      <c r="W245" s="2"/>
    </row>
    <row r="246" spans="1:23">
      <c r="A246">
        <f t="shared" si="34"/>
        <v>7</v>
      </c>
      <c r="B246" t="s">
        <v>68</v>
      </c>
      <c r="C246"/>
      <c r="D246"/>
      <c r="E246"/>
      <c r="F246"/>
      <c r="G246"/>
      <c r="H246"/>
      <c r="I246"/>
      <c r="J246" s="2">
        <v>4</v>
      </c>
      <c r="K246" s="2">
        <v>3</v>
      </c>
      <c r="M246" s="2">
        <f t="shared" si="35"/>
        <v>0</v>
      </c>
      <c r="N246" s="2">
        <f t="shared" si="36"/>
        <v>0.25</v>
      </c>
      <c r="O246" s="2">
        <f t="shared" si="37"/>
        <v>0</v>
      </c>
      <c r="P246" s="2">
        <f t="shared" si="38"/>
        <v>0</v>
      </c>
      <c r="Q246" s="2">
        <f t="shared" si="39"/>
        <v>0.25</v>
      </c>
      <c r="S246" s="2"/>
      <c r="T246" s="2"/>
      <c r="U246" s="2"/>
      <c r="V246" s="2"/>
      <c r="W246" s="2"/>
    </row>
    <row r="247" spans="1:23">
      <c r="A247">
        <f t="shared" si="34"/>
        <v>8</v>
      </c>
      <c r="B247" t="s">
        <v>400</v>
      </c>
      <c r="C247"/>
      <c r="D247"/>
      <c r="E247"/>
      <c r="F247"/>
      <c r="G247"/>
      <c r="H247"/>
      <c r="I247"/>
      <c r="J247" s="2">
        <v>60</v>
      </c>
      <c r="K247" s="2">
        <v>50</v>
      </c>
      <c r="M247" s="2">
        <f t="shared" si="35"/>
        <v>0</v>
      </c>
      <c r="N247" s="2">
        <f t="shared" si="36"/>
        <v>0.25</v>
      </c>
      <c r="O247" s="2">
        <f t="shared" si="37"/>
        <v>0</v>
      </c>
      <c r="P247" s="2">
        <f t="shared" si="38"/>
        <v>0</v>
      </c>
      <c r="Q247" s="2">
        <f t="shared" si="39"/>
        <v>0.25</v>
      </c>
      <c r="S247" s="2"/>
      <c r="T247" s="2"/>
      <c r="U247" s="2"/>
      <c r="V247" s="2"/>
      <c r="W247" s="2"/>
    </row>
    <row r="248" spans="1:23">
      <c r="A248">
        <f t="shared" si="34"/>
        <v>9</v>
      </c>
      <c r="B248" t="s">
        <v>401</v>
      </c>
      <c r="C248"/>
      <c r="D248"/>
      <c r="E248"/>
      <c r="F248"/>
      <c r="G248"/>
      <c r="H248"/>
      <c r="I248"/>
      <c r="J248" s="2">
        <v>15</v>
      </c>
      <c r="K248" s="2">
        <v>15</v>
      </c>
      <c r="M248" s="2">
        <f t="shared" si="35"/>
        <v>0</v>
      </c>
      <c r="N248" s="2">
        <f t="shared" si="36"/>
        <v>0.25</v>
      </c>
      <c r="O248" s="2">
        <f t="shared" si="37"/>
        <v>0</v>
      </c>
      <c r="P248" s="2">
        <f t="shared" si="38"/>
        <v>0</v>
      </c>
      <c r="Q248" s="2">
        <f t="shared" si="39"/>
        <v>0.25</v>
      </c>
      <c r="S248" s="2"/>
      <c r="T248" s="2"/>
      <c r="U248" s="2"/>
      <c r="V248" s="2"/>
      <c r="W248" s="2"/>
    </row>
    <row r="249" spans="1:23">
      <c r="A249">
        <f t="shared" si="34"/>
        <v>10</v>
      </c>
      <c r="B249" t="s">
        <v>402</v>
      </c>
      <c r="C249"/>
      <c r="D249"/>
      <c r="E249"/>
      <c r="F249"/>
      <c r="G249"/>
      <c r="H249"/>
      <c r="I249"/>
      <c r="J249" s="2">
        <v>15</v>
      </c>
      <c r="K249" s="2">
        <v>10</v>
      </c>
      <c r="M249" s="2">
        <f t="shared" si="35"/>
        <v>0</v>
      </c>
      <c r="N249" s="2">
        <f t="shared" si="36"/>
        <v>0.25</v>
      </c>
      <c r="O249" s="2">
        <f t="shared" si="37"/>
        <v>0</v>
      </c>
      <c r="P249" s="2">
        <f t="shared" si="38"/>
        <v>0</v>
      </c>
      <c r="Q249" s="2">
        <f t="shared" si="39"/>
        <v>0.25</v>
      </c>
      <c r="S249" s="2"/>
      <c r="T249" s="2"/>
      <c r="U249" s="2"/>
      <c r="V249" s="2"/>
      <c r="W249" s="2"/>
    </row>
    <row r="250" spans="1:23">
      <c r="A250">
        <f t="shared" si="34"/>
        <v>11</v>
      </c>
      <c r="B250" t="s">
        <v>403</v>
      </c>
      <c r="C250"/>
      <c r="D250"/>
      <c r="E250"/>
      <c r="F250"/>
      <c r="G250"/>
      <c r="H250"/>
      <c r="I250"/>
      <c r="J250" s="2">
        <v>25</v>
      </c>
      <c r="K250" s="2">
        <v>20</v>
      </c>
      <c r="L250" s="40">
        <v>1</v>
      </c>
      <c r="M250" s="2">
        <f t="shared" si="35"/>
        <v>25</v>
      </c>
      <c r="N250" s="2">
        <f t="shared" si="36"/>
        <v>0.25</v>
      </c>
      <c r="O250" s="2">
        <f t="shared" si="37"/>
        <v>2.5</v>
      </c>
      <c r="P250" s="2">
        <f t="shared" si="38"/>
        <v>22.5</v>
      </c>
      <c r="Q250" s="2">
        <f t="shared" si="39"/>
        <v>2.75</v>
      </c>
      <c r="R250" s="2">
        <f>P250</f>
        <v>22.5</v>
      </c>
      <c r="S250" s="2"/>
      <c r="T250" s="2"/>
      <c r="U250" s="2"/>
      <c r="V250" s="2"/>
      <c r="W250" s="2"/>
    </row>
    <row r="251" spans="1:23">
      <c r="A251">
        <f t="shared" si="34"/>
        <v>12</v>
      </c>
      <c r="B251" t="s">
        <v>404</v>
      </c>
      <c r="C251"/>
      <c r="D251"/>
      <c r="E251"/>
      <c r="F251"/>
      <c r="G251"/>
      <c r="H251"/>
      <c r="I251"/>
      <c r="J251" s="2">
        <v>75</v>
      </c>
      <c r="K251" s="2">
        <f t="shared" si="41"/>
        <v>60</v>
      </c>
      <c r="L251" s="40">
        <v>2</v>
      </c>
      <c r="M251" s="2">
        <f t="shared" si="35"/>
        <v>60</v>
      </c>
      <c r="N251" s="2">
        <f t="shared" si="36"/>
        <v>0.25</v>
      </c>
      <c r="O251" s="2">
        <f t="shared" si="37"/>
        <v>6</v>
      </c>
      <c r="P251" s="2">
        <f t="shared" si="38"/>
        <v>54</v>
      </c>
      <c r="Q251" s="2">
        <f t="shared" si="39"/>
        <v>6.25</v>
      </c>
      <c r="R251" s="2">
        <f>P251</f>
        <v>54</v>
      </c>
      <c r="S251" s="2"/>
      <c r="T251" s="2"/>
      <c r="U251" s="2"/>
      <c r="V251" s="2"/>
      <c r="W251" s="2"/>
    </row>
    <row r="252" spans="1:23">
      <c r="A252">
        <f t="shared" si="34"/>
        <v>13</v>
      </c>
      <c r="B252" t="s">
        <v>405</v>
      </c>
      <c r="C252"/>
      <c r="D252"/>
      <c r="E252"/>
      <c r="F252"/>
      <c r="G252"/>
      <c r="H252"/>
      <c r="I252"/>
      <c r="J252" s="2">
        <v>20</v>
      </c>
      <c r="K252" s="2">
        <v>15</v>
      </c>
      <c r="M252" s="2">
        <f t="shared" si="35"/>
        <v>0</v>
      </c>
      <c r="N252" s="2">
        <f t="shared" si="36"/>
        <v>0.25</v>
      </c>
      <c r="O252" s="2">
        <f t="shared" si="37"/>
        <v>0</v>
      </c>
      <c r="P252" s="2">
        <f t="shared" si="38"/>
        <v>0</v>
      </c>
      <c r="Q252" s="2">
        <f t="shared" si="39"/>
        <v>0.25</v>
      </c>
      <c r="S252" s="2"/>
      <c r="T252" s="2"/>
      <c r="U252" s="2"/>
      <c r="V252" s="2"/>
      <c r="W252" s="2"/>
    </row>
    <row r="253" spans="1:23">
      <c r="A253">
        <f t="shared" si="34"/>
        <v>14</v>
      </c>
      <c r="B253" t="s">
        <v>406</v>
      </c>
      <c r="C253"/>
      <c r="D253"/>
      <c r="E253"/>
      <c r="F253"/>
      <c r="G253"/>
      <c r="H253"/>
      <c r="I253"/>
      <c r="J253" s="2">
        <v>15</v>
      </c>
      <c r="K253" s="2">
        <v>15</v>
      </c>
      <c r="M253" s="2">
        <f t="shared" si="35"/>
        <v>0</v>
      </c>
      <c r="N253" s="2">
        <f t="shared" si="36"/>
        <v>0.25</v>
      </c>
      <c r="O253" s="2">
        <f t="shared" si="37"/>
        <v>0</v>
      </c>
      <c r="P253" s="2">
        <f t="shared" si="38"/>
        <v>0</v>
      </c>
      <c r="Q253" s="2">
        <f t="shared" si="39"/>
        <v>0.25</v>
      </c>
      <c r="S253" s="2"/>
      <c r="T253" s="2"/>
      <c r="U253" s="2"/>
      <c r="V253" s="2"/>
      <c r="W253" s="2"/>
    </row>
    <row r="254" spans="1:23">
      <c r="A254">
        <f t="shared" si="34"/>
        <v>15</v>
      </c>
      <c r="B254" t="s">
        <v>407</v>
      </c>
      <c r="C254"/>
      <c r="D254"/>
      <c r="E254"/>
      <c r="F254"/>
      <c r="G254"/>
      <c r="H254"/>
      <c r="I254"/>
      <c r="J254" s="2">
        <v>35</v>
      </c>
      <c r="K254" s="2">
        <f t="shared" si="41"/>
        <v>28</v>
      </c>
      <c r="M254" s="2">
        <f t="shared" si="35"/>
        <v>0</v>
      </c>
      <c r="N254" s="2">
        <f t="shared" si="36"/>
        <v>0.25</v>
      </c>
      <c r="O254" s="2">
        <f t="shared" si="37"/>
        <v>0</v>
      </c>
      <c r="P254" s="2">
        <f t="shared" si="38"/>
        <v>0</v>
      </c>
      <c r="Q254" s="2">
        <f t="shared" si="39"/>
        <v>0.25</v>
      </c>
      <c r="S254" s="2"/>
      <c r="T254" s="2"/>
      <c r="U254" s="2"/>
      <c r="V254" s="2"/>
      <c r="W254" s="2"/>
    </row>
    <row r="255" spans="1:23">
      <c r="A255">
        <v>1</v>
      </c>
      <c r="B255" t="s">
        <v>408</v>
      </c>
      <c r="C255"/>
      <c r="D255"/>
      <c r="E255"/>
      <c r="F255"/>
      <c r="G255"/>
      <c r="H255"/>
      <c r="I255"/>
      <c r="J255" s="2">
        <v>10</v>
      </c>
      <c r="K255" s="2">
        <v>5</v>
      </c>
      <c r="L255" s="40">
        <v>2</v>
      </c>
      <c r="M255" s="2">
        <f t="shared" si="35"/>
        <v>5</v>
      </c>
      <c r="N255" s="2">
        <f t="shared" si="36"/>
        <v>0.25</v>
      </c>
      <c r="O255" s="2">
        <f t="shared" si="37"/>
        <v>0.5</v>
      </c>
      <c r="P255" s="2">
        <f t="shared" si="38"/>
        <v>4.5</v>
      </c>
      <c r="Q255" s="2">
        <f t="shared" si="39"/>
        <v>0.75</v>
      </c>
      <c r="R255" s="2">
        <f t="shared" ref="R255:R262" si="42">P255</f>
        <v>4.5</v>
      </c>
      <c r="S255" s="2"/>
      <c r="T255" s="2"/>
      <c r="U255" s="2"/>
      <c r="V255" s="2"/>
      <c r="W255" s="2"/>
    </row>
    <row r="256" spans="1:23">
      <c r="A256">
        <f t="shared" si="34"/>
        <v>2</v>
      </c>
      <c r="B256" t="s">
        <v>409</v>
      </c>
      <c r="C256"/>
      <c r="D256"/>
      <c r="E256"/>
      <c r="F256"/>
      <c r="G256"/>
      <c r="H256"/>
      <c r="I256"/>
      <c r="J256" s="2">
        <v>3</v>
      </c>
      <c r="K256" s="2">
        <v>2</v>
      </c>
      <c r="L256" s="40">
        <v>2</v>
      </c>
      <c r="M256" s="2">
        <f t="shared" si="35"/>
        <v>2</v>
      </c>
      <c r="N256" s="2">
        <f t="shared" si="36"/>
        <v>0.25</v>
      </c>
      <c r="O256" s="2">
        <f t="shared" si="37"/>
        <v>0.2</v>
      </c>
      <c r="P256" s="2">
        <f t="shared" si="38"/>
        <v>1.8</v>
      </c>
      <c r="Q256" s="2">
        <f t="shared" si="39"/>
        <v>0.45</v>
      </c>
      <c r="R256" s="2">
        <f t="shared" si="42"/>
        <v>1.8</v>
      </c>
      <c r="S256" s="2"/>
      <c r="T256" s="2"/>
      <c r="U256" s="2"/>
      <c r="V256" s="2"/>
      <c r="W256" s="2"/>
    </row>
    <row r="257" spans="1:23">
      <c r="A257">
        <f t="shared" si="34"/>
        <v>3</v>
      </c>
      <c r="B257" t="s">
        <v>410</v>
      </c>
      <c r="C257"/>
      <c r="D257"/>
      <c r="E257"/>
      <c r="F257"/>
      <c r="G257"/>
      <c r="H257"/>
      <c r="I257"/>
      <c r="J257" s="2">
        <v>20</v>
      </c>
      <c r="K257" s="2">
        <v>15</v>
      </c>
      <c r="L257" s="40">
        <v>2</v>
      </c>
      <c r="M257" s="2">
        <f t="shared" si="35"/>
        <v>15</v>
      </c>
      <c r="N257" s="2">
        <f t="shared" si="36"/>
        <v>0.25</v>
      </c>
      <c r="O257" s="2">
        <f t="shared" si="37"/>
        <v>1.5</v>
      </c>
      <c r="P257" s="2">
        <f t="shared" si="38"/>
        <v>13.5</v>
      </c>
      <c r="Q257" s="2">
        <f t="shared" si="39"/>
        <v>1.75</v>
      </c>
      <c r="R257" s="2">
        <f t="shared" si="42"/>
        <v>13.5</v>
      </c>
      <c r="S257" s="2"/>
      <c r="T257" s="2"/>
      <c r="U257" s="2"/>
      <c r="V257" s="2"/>
      <c r="W257" s="2"/>
    </row>
    <row r="258" spans="1:23">
      <c r="A258">
        <f t="shared" si="34"/>
        <v>4</v>
      </c>
      <c r="B258" t="s">
        <v>155</v>
      </c>
      <c r="C258"/>
      <c r="D258"/>
      <c r="E258"/>
      <c r="F258"/>
      <c r="G258"/>
      <c r="H258"/>
      <c r="I258"/>
      <c r="J258" s="2">
        <v>10</v>
      </c>
      <c r="K258" s="2">
        <v>5</v>
      </c>
      <c r="L258" s="40">
        <v>2</v>
      </c>
      <c r="M258" s="2">
        <f t="shared" si="35"/>
        <v>5</v>
      </c>
      <c r="N258" s="2">
        <f t="shared" si="36"/>
        <v>0.25</v>
      </c>
      <c r="O258" s="2">
        <f t="shared" si="37"/>
        <v>0.5</v>
      </c>
      <c r="P258" s="2">
        <f t="shared" si="38"/>
        <v>4.5</v>
      </c>
      <c r="Q258" s="2">
        <f t="shared" si="39"/>
        <v>0.75</v>
      </c>
      <c r="R258" s="2">
        <f t="shared" si="42"/>
        <v>4.5</v>
      </c>
      <c r="S258" s="2"/>
      <c r="T258" s="2"/>
      <c r="U258" s="2"/>
      <c r="V258" s="2"/>
      <c r="W258" s="2"/>
    </row>
    <row r="259" spans="1:23">
      <c r="A259">
        <f t="shared" si="34"/>
        <v>5</v>
      </c>
      <c r="B259" t="s">
        <v>508</v>
      </c>
      <c r="C259"/>
      <c r="D259"/>
      <c r="E259"/>
      <c r="F259"/>
      <c r="G259"/>
      <c r="H259"/>
      <c r="I259"/>
      <c r="J259" s="2">
        <v>5</v>
      </c>
      <c r="K259" s="2">
        <v>3</v>
      </c>
      <c r="L259" s="40">
        <v>2</v>
      </c>
      <c r="M259" s="2">
        <f t="shared" si="35"/>
        <v>3</v>
      </c>
      <c r="N259" s="2">
        <f t="shared" si="36"/>
        <v>0.25</v>
      </c>
      <c r="O259" s="2">
        <f t="shared" si="37"/>
        <v>0.30000000000000004</v>
      </c>
      <c r="P259" s="2">
        <f t="shared" si="38"/>
        <v>2.7</v>
      </c>
      <c r="Q259" s="2">
        <f t="shared" si="39"/>
        <v>0.55000000000000004</v>
      </c>
      <c r="R259" s="2">
        <f t="shared" si="42"/>
        <v>2.7</v>
      </c>
      <c r="S259" s="2"/>
      <c r="T259" s="2"/>
      <c r="U259" s="2"/>
      <c r="V259" s="2"/>
      <c r="W259" s="2"/>
    </row>
    <row r="260" spans="1:23">
      <c r="A260">
        <f t="shared" si="34"/>
        <v>6</v>
      </c>
      <c r="B260" t="s">
        <v>411</v>
      </c>
      <c r="C260"/>
      <c r="D260"/>
      <c r="E260"/>
      <c r="F260"/>
      <c r="G260"/>
      <c r="H260"/>
      <c r="I260"/>
      <c r="J260" s="2">
        <v>5</v>
      </c>
      <c r="K260" s="2">
        <v>2</v>
      </c>
      <c r="L260" s="40">
        <v>2</v>
      </c>
      <c r="M260" s="2">
        <f t="shared" si="35"/>
        <v>2</v>
      </c>
      <c r="N260" s="2">
        <f t="shared" si="36"/>
        <v>0.25</v>
      </c>
      <c r="O260" s="2">
        <f t="shared" si="37"/>
        <v>0.2</v>
      </c>
      <c r="P260" s="2">
        <f t="shared" si="38"/>
        <v>1.8</v>
      </c>
      <c r="Q260" s="2">
        <f t="shared" si="39"/>
        <v>0.45</v>
      </c>
      <c r="R260" s="2">
        <f t="shared" si="42"/>
        <v>1.8</v>
      </c>
      <c r="S260" s="2"/>
      <c r="T260" s="2"/>
      <c r="U260" s="2"/>
      <c r="V260" s="2"/>
      <c r="W260" s="2"/>
    </row>
    <row r="261" spans="1:23">
      <c r="A261">
        <f t="shared" si="34"/>
        <v>7</v>
      </c>
      <c r="B261" t="s">
        <v>412</v>
      </c>
      <c r="C261"/>
      <c r="D261"/>
      <c r="E261"/>
      <c r="F261"/>
      <c r="G261"/>
      <c r="H261"/>
      <c r="I261"/>
      <c r="J261" s="2">
        <v>15</v>
      </c>
      <c r="K261" s="2">
        <v>10</v>
      </c>
      <c r="L261" s="40">
        <v>2</v>
      </c>
      <c r="M261" s="2">
        <f t="shared" si="35"/>
        <v>10</v>
      </c>
      <c r="N261" s="2">
        <f t="shared" si="36"/>
        <v>0.25</v>
      </c>
      <c r="O261" s="2">
        <f t="shared" si="37"/>
        <v>1</v>
      </c>
      <c r="P261" s="2">
        <f t="shared" si="38"/>
        <v>9</v>
      </c>
      <c r="Q261" s="2">
        <f t="shared" si="39"/>
        <v>1.25</v>
      </c>
      <c r="R261" s="2">
        <f t="shared" si="42"/>
        <v>9</v>
      </c>
      <c r="S261" s="2"/>
      <c r="T261" s="2"/>
      <c r="U261" s="2"/>
      <c r="V261" s="2"/>
      <c r="W261" s="2"/>
    </row>
    <row r="262" spans="1:23">
      <c r="A262">
        <f t="shared" si="34"/>
        <v>8</v>
      </c>
      <c r="B262" t="s">
        <v>413</v>
      </c>
      <c r="C262"/>
      <c r="D262"/>
      <c r="E262"/>
      <c r="F262"/>
      <c r="G262"/>
      <c r="H262"/>
      <c r="I262"/>
      <c r="J262" s="2">
        <v>10</v>
      </c>
      <c r="K262" s="2">
        <v>5</v>
      </c>
      <c r="L262" s="40">
        <v>2</v>
      </c>
      <c r="M262" s="2">
        <f t="shared" si="35"/>
        <v>5</v>
      </c>
      <c r="N262" s="2">
        <f t="shared" si="36"/>
        <v>0.25</v>
      </c>
      <c r="O262" s="2">
        <f t="shared" si="37"/>
        <v>0.5</v>
      </c>
      <c r="P262" s="2">
        <f t="shared" si="38"/>
        <v>4.5</v>
      </c>
      <c r="Q262" s="2">
        <f t="shared" si="39"/>
        <v>0.75</v>
      </c>
      <c r="R262" s="2">
        <f t="shared" si="42"/>
        <v>4.5</v>
      </c>
      <c r="S262" s="2"/>
      <c r="T262" s="2"/>
      <c r="U262" s="2"/>
      <c r="V262" s="2"/>
      <c r="W262" s="2"/>
    </row>
    <row r="263" spans="1:23">
      <c r="A263">
        <f t="shared" si="34"/>
        <v>9</v>
      </c>
      <c r="B263" t="s">
        <v>415</v>
      </c>
      <c r="C263"/>
      <c r="D263"/>
      <c r="E263"/>
      <c r="F263"/>
      <c r="G263"/>
      <c r="H263"/>
      <c r="I263"/>
      <c r="J263" s="2">
        <v>25</v>
      </c>
      <c r="K263" s="2">
        <v>10</v>
      </c>
      <c r="M263" s="2">
        <f t="shared" si="35"/>
        <v>0</v>
      </c>
      <c r="N263" s="2">
        <f t="shared" si="36"/>
        <v>0.25</v>
      </c>
      <c r="O263" s="2">
        <f t="shared" si="37"/>
        <v>0</v>
      </c>
      <c r="P263" s="2">
        <f t="shared" si="38"/>
        <v>0</v>
      </c>
      <c r="Q263" s="2">
        <f t="shared" si="39"/>
        <v>0.25</v>
      </c>
      <c r="S263" s="2"/>
      <c r="T263" s="2"/>
      <c r="U263" s="2"/>
      <c r="V263" s="2"/>
      <c r="W263" s="2"/>
    </row>
    <row r="264" spans="1:23">
      <c r="A264">
        <f t="shared" si="34"/>
        <v>10</v>
      </c>
      <c r="B264" t="s">
        <v>414</v>
      </c>
      <c r="C264"/>
      <c r="D264"/>
      <c r="E264"/>
      <c r="F264"/>
      <c r="G264"/>
      <c r="H264"/>
      <c r="I264"/>
      <c r="J264" s="2">
        <v>25</v>
      </c>
      <c r="K264" s="2">
        <v>10</v>
      </c>
      <c r="L264" s="40">
        <v>2</v>
      </c>
      <c r="M264" s="2">
        <f t="shared" si="35"/>
        <v>10</v>
      </c>
      <c r="N264" s="2">
        <f t="shared" si="36"/>
        <v>0.25</v>
      </c>
      <c r="O264" s="2">
        <f t="shared" si="37"/>
        <v>1</v>
      </c>
      <c r="P264" s="2">
        <f t="shared" si="38"/>
        <v>9</v>
      </c>
      <c r="Q264" s="2">
        <f t="shared" si="39"/>
        <v>1.25</v>
      </c>
      <c r="R264" s="2">
        <f>P264</f>
        <v>9</v>
      </c>
      <c r="S264" s="2"/>
      <c r="T264" s="2"/>
      <c r="U264" s="2"/>
      <c r="V264" s="2"/>
      <c r="W264" s="2"/>
    </row>
    <row r="265" spans="1:23">
      <c r="A265">
        <v>11</v>
      </c>
      <c r="B265" t="s">
        <v>416</v>
      </c>
      <c r="C265"/>
      <c r="D265"/>
      <c r="E265"/>
      <c r="F265"/>
      <c r="G265"/>
      <c r="H265"/>
      <c r="I265"/>
      <c r="J265" s="2">
        <v>40</v>
      </c>
      <c r="K265" s="2">
        <v>37</v>
      </c>
      <c r="L265" s="40">
        <v>2</v>
      </c>
      <c r="M265" s="2">
        <f t="shared" si="35"/>
        <v>37</v>
      </c>
      <c r="N265" s="2">
        <f t="shared" si="36"/>
        <v>0.25</v>
      </c>
      <c r="O265" s="2">
        <f t="shared" si="37"/>
        <v>3.7</v>
      </c>
      <c r="P265" s="2">
        <f t="shared" si="38"/>
        <v>33.299999999999997</v>
      </c>
      <c r="Q265" s="2">
        <f t="shared" si="39"/>
        <v>3.95</v>
      </c>
      <c r="R265" s="2">
        <f>P265</f>
        <v>33.299999999999997</v>
      </c>
      <c r="S265" s="2"/>
      <c r="T265" s="2"/>
      <c r="U265" s="2"/>
      <c r="V265" s="2"/>
      <c r="W265" s="2"/>
    </row>
    <row r="266" spans="1:23">
      <c r="A266">
        <f t="shared" si="34"/>
        <v>12</v>
      </c>
      <c r="B266" t="s">
        <v>417</v>
      </c>
      <c r="C266"/>
      <c r="D266"/>
      <c r="E266"/>
      <c r="F266"/>
      <c r="G266"/>
      <c r="H266"/>
      <c r="I266"/>
      <c r="J266" s="2">
        <v>50</v>
      </c>
      <c r="K266" s="2">
        <f t="shared" si="41"/>
        <v>40</v>
      </c>
      <c r="M266" s="2">
        <f t="shared" si="35"/>
        <v>0</v>
      </c>
      <c r="N266" s="2">
        <f t="shared" si="36"/>
        <v>0.25</v>
      </c>
      <c r="O266" s="2">
        <f t="shared" si="37"/>
        <v>0</v>
      </c>
      <c r="P266" s="2">
        <f t="shared" si="38"/>
        <v>0</v>
      </c>
      <c r="Q266" s="2">
        <f t="shared" si="39"/>
        <v>0.25</v>
      </c>
      <c r="R266" s="2" t="s">
        <v>516</v>
      </c>
      <c r="S266" s="2"/>
      <c r="T266" s="2"/>
      <c r="U266" s="2"/>
      <c r="V266" s="2"/>
      <c r="W266" s="2"/>
    </row>
    <row r="267" spans="1:23">
      <c r="A267">
        <f t="shared" si="34"/>
        <v>13</v>
      </c>
      <c r="B267" t="s">
        <v>418</v>
      </c>
      <c r="C267"/>
      <c r="D267"/>
      <c r="E267"/>
      <c r="F267"/>
      <c r="G267"/>
      <c r="H267"/>
      <c r="I267"/>
      <c r="J267" s="2">
        <v>70</v>
      </c>
      <c r="K267" s="2">
        <v>60</v>
      </c>
      <c r="L267" s="40">
        <v>2</v>
      </c>
      <c r="M267" s="2">
        <f t="shared" si="35"/>
        <v>60</v>
      </c>
      <c r="N267" s="2">
        <f t="shared" si="36"/>
        <v>0.25</v>
      </c>
      <c r="O267" s="2">
        <f t="shared" si="37"/>
        <v>6</v>
      </c>
      <c r="P267" s="2">
        <f t="shared" si="38"/>
        <v>54</v>
      </c>
      <c r="Q267" s="2">
        <f t="shared" si="39"/>
        <v>6.25</v>
      </c>
      <c r="R267" s="2">
        <f>P267</f>
        <v>54</v>
      </c>
      <c r="S267" s="2"/>
      <c r="T267" s="2"/>
      <c r="U267" s="2"/>
      <c r="V267" s="2"/>
      <c r="W267" s="2"/>
    </row>
    <row r="268" spans="1:23">
      <c r="A268">
        <f t="shared" si="34"/>
        <v>14</v>
      </c>
      <c r="B268" t="s">
        <v>419</v>
      </c>
      <c r="C268"/>
      <c r="D268"/>
      <c r="E268"/>
      <c r="F268"/>
      <c r="G268"/>
      <c r="H268"/>
      <c r="I268"/>
      <c r="J268" s="2">
        <v>100</v>
      </c>
      <c r="K268" s="2">
        <v>90</v>
      </c>
      <c r="M268" s="2">
        <f t="shared" si="35"/>
        <v>0</v>
      </c>
      <c r="N268" s="2">
        <f t="shared" si="36"/>
        <v>0.25</v>
      </c>
      <c r="O268" s="2">
        <f t="shared" si="37"/>
        <v>0</v>
      </c>
      <c r="P268" s="2">
        <f t="shared" si="38"/>
        <v>0</v>
      </c>
      <c r="Q268" s="2">
        <f t="shared" si="39"/>
        <v>0.25</v>
      </c>
      <c r="R268" s="2" t="s">
        <v>516</v>
      </c>
      <c r="S268" s="2"/>
      <c r="T268" s="2"/>
      <c r="U268" s="2"/>
      <c r="V268" s="2"/>
      <c r="W268" s="2"/>
    </row>
    <row r="269" spans="1:23">
      <c r="A269">
        <f t="shared" si="34"/>
        <v>15</v>
      </c>
      <c r="B269" t="s">
        <v>420</v>
      </c>
      <c r="C269"/>
      <c r="D269"/>
      <c r="E269"/>
      <c r="F269"/>
      <c r="G269"/>
      <c r="H269"/>
      <c r="I269"/>
      <c r="J269" s="2">
        <v>13</v>
      </c>
      <c r="K269" s="2">
        <v>10</v>
      </c>
      <c r="L269" s="40">
        <v>2</v>
      </c>
      <c r="M269" s="2">
        <f t="shared" si="35"/>
        <v>10</v>
      </c>
      <c r="N269" s="2">
        <f t="shared" si="36"/>
        <v>0.25</v>
      </c>
      <c r="O269" s="2">
        <f t="shared" si="37"/>
        <v>1</v>
      </c>
      <c r="P269" s="2">
        <f t="shared" si="38"/>
        <v>9</v>
      </c>
      <c r="Q269" s="2">
        <f t="shared" si="39"/>
        <v>1.25</v>
      </c>
      <c r="R269" s="2">
        <f>P269</f>
        <v>9</v>
      </c>
      <c r="S269" s="2"/>
      <c r="T269" s="2"/>
      <c r="U269" s="2"/>
      <c r="V269" s="2"/>
      <c r="W269" s="2"/>
    </row>
    <row r="270" spans="1:23">
      <c r="A270">
        <f t="shared" si="34"/>
        <v>16</v>
      </c>
      <c r="B270" t="s">
        <v>421</v>
      </c>
      <c r="C270"/>
      <c r="D270"/>
      <c r="E270"/>
      <c r="F270"/>
      <c r="G270"/>
      <c r="H270"/>
      <c r="I270"/>
      <c r="J270" s="2">
        <v>30</v>
      </c>
      <c r="K270" s="2">
        <v>27</v>
      </c>
      <c r="L270" s="40">
        <v>2</v>
      </c>
      <c r="M270" s="2">
        <f t="shared" si="35"/>
        <v>27</v>
      </c>
      <c r="N270" s="2">
        <f t="shared" si="36"/>
        <v>0.25</v>
      </c>
      <c r="O270" s="2">
        <f t="shared" si="37"/>
        <v>2.7</v>
      </c>
      <c r="P270" s="2">
        <f t="shared" si="38"/>
        <v>24.3</v>
      </c>
      <c r="Q270" s="2">
        <f t="shared" si="39"/>
        <v>2.95</v>
      </c>
      <c r="R270" s="2">
        <f>P270</f>
        <v>24.3</v>
      </c>
      <c r="S270" s="2"/>
      <c r="T270" s="2"/>
      <c r="U270" s="2"/>
      <c r="V270" s="2"/>
      <c r="W270" s="2"/>
    </row>
    <row r="271" spans="1:23">
      <c r="A271">
        <f t="shared" si="34"/>
        <v>17</v>
      </c>
      <c r="B271" t="s">
        <v>422</v>
      </c>
      <c r="C271"/>
      <c r="D271"/>
      <c r="E271"/>
      <c r="F271"/>
      <c r="G271"/>
      <c r="H271"/>
      <c r="I271"/>
      <c r="J271" s="2">
        <v>30</v>
      </c>
      <c r="K271" s="2">
        <v>20</v>
      </c>
      <c r="L271" s="40">
        <v>2</v>
      </c>
      <c r="M271" s="2">
        <f t="shared" si="35"/>
        <v>20</v>
      </c>
      <c r="N271" s="2">
        <f t="shared" si="36"/>
        <v>0.25</v>
      </c>
      <c r="O271" s="2">
        <f t="shared" si="37"/>
        <v>2</v>
      </c>
      <c r="P271" s="2">
        <f t="shared" si="38"/>
        <v>18</v>
      </c>
      <c r="Q271" s="2">
        <f t="shared" si="39"/>
        <v>2.25</v>
      </c>
      <c r="R271" s="2">
        <f>P271</f>
        <v>18</v>
      </c>
      <c r="S271" s="2"/>
      <c r="T271" s="2"/>
      <c r="U271" s="2"/>
      <c r="V271" s="2"/>
      <c r="W271" s="2"/>
    </row>
    <row r="272" spans="1:23">
      <c r="A272">
        <f t="shared" si="34"/>
        <v>18</v>
      </c>
      <c r="B272" t="s">
        <v>73</v>
      </c>
      <c r="C272"/>
      <c r="D272"/>
      <c r="E272"/>
      <c r="F272"/>
      <c r="G272"/>
      <c r="H272"/>
      <c r="I272"/>
      <c r="J272" s="2">
        <v>25</v>
      </c>
      <c r="K272" s="2">
        <v>23</v>
      </c>
      <c r="M272" s="2">
        <f t="shared" si="35"/>
        <v>0</v>
      </c>
      <c r="N272" s="2">
        <f t="shared" si="36"/>
        <v>0.25</v>
      </c>
      <c r="O272" s="2">
        <f t="shared" si="37"/>
        <v>0</v>
      </c>
      <c r="P272" s="2">
        <f t="shared" si="38"/>
        <v>0</v>
      </c>
      <c r="Q272" s="2">
        <f t="shared" si="39"/>
        <v>0.25</v>
      </c>
      <c r="S272" s="2"/>
      <c r="T272" s="2"/>
      <c r="U272" s="2"/>
      <c r="V272" s="2"/>
      <c r="W272" s="2"/>
    </row>
    <row r="273" spans="1:23">
      <c r="A273">
        <f t="shared" si="34"/>
        <v>19</v>
      </c>
      <c r="B273" t="s">
        <v>423</v>
      </c>
      <c r="C273"/>
      <c r="D273"/>
      <c r="E273"/>
      <c r="F273"/>
      <c r="G273"/>
      <c r="H273"/>
      <c r="I273"/>
      <c r="J273" s="2">
        <v>75</v>
      </c>
      <c r="K273" s="2">
        <v>75</v>
      </c>
      <c r="M273" s="2">
        <f t="shared" si="35"/>
        <v>0</v>
      </c>
      <c r="N273" s="2">
        <f t="shared" si="36"/>
        <v>0.25</v>
      </c>
      <c r="O273" s="2">
        <f t="shared" si="37"/>
        <v>0</v>
      </c>
      <c r="P273" s="2">
        <f t="shared" si="38"/>
        <v>0</v>
      </c>
      <c r="Q273" s="2">
        <f t="shared" si="39"/>
        <v>0.25</v>
      </c>
      <c r="S273" s="2"/>
      <c r="T273" s="2"/>
      <c r="U273" s="2"/>
      <c r="V273" s="2"/>
      <c r="W273" s="2"/>
    </row>
    <row r="274" spans="1:23">
      <c r="A274">
        <v>1</v>
      </c>
      <c r="B274" t="s">
        <v>424</v>
      </c>
      <c r="C274"/>
      <c r="D274"/>
      <c r="E274"/>
      <c r="F274"/>
      <c r="G274"/>
      <c r="H274"/>
      <c r="I274"/>
      <c r="J274" s="2">
        <v>20</v>
      </c>
      <c r="K274" s="2">
        <v>15</v>
      </c>
      <c r="L274" s="40">
        <v>2</v>
      </c>
      <c r="M274" s="2">
        <f t="shared" ref="M274:M323" si="43">IF(L274=1,J274,IF(L274=2,K274,0))</f>
        <v>15</v>
      </c>
      <c r="N274" s="2">
        <f t="shared" ref="N274:N323" si="44">IF(J274&gt;0,0.25,0)</f>
        <v>0.25</v>
      </c>
      <c r="O274" s="2">
        <f t="shared" ref="O274:O323" si="45">IF(M274&gt;80,8,M274*0.1)</f>
        <v>1.5</v>
      </c>
      <c r="P274" s="2">
        <f t="shared" ref="P274:P323" si="46">+M274-O274</f>
        <v>13.5</v>
      </c>
      <c r="Q274" s="2">
        <f t="shared" ref="Q274:Q323" si="47">+N274+O274</f>
        <v>1.75</v>
      </c>
      <c r="R274" s="2">
        <f>P274</f>
        <v>13.5</v>
      </c>
      <c r="S274" s="2"/>
      <c r="T274" s="2"/>
      <c r="U274" s="2"/>
      <c r="V274" s="2"/>
      <c r="W274" s="2"/>
    </row>
    <row r="275" spans="1:23">
      <c r="A275">
        <v>1</v>
      </c>
      <c r="B275" t="s">
        <v>425</v>
      </c>
      <c r="C275"/>
      <c r="D275"/>
      <c r="E275"/>
      <c r="F275"/>
      <c r="G275"/>
      <c r="H275"/>
      <c r="I275"/>
      <c r="J275" s="2">
        <v>8</v>
      </c>
      <c r="K275" s="2">
        <v>8</v>
      </c>
      <c r="M275" s="2">
        <f t="shared" si="43"/>
        <v>0</v>
      </c>
      <c r="N275" s="2">
        <f t="shared" si="44"/>
        <v>0.25</v>
      </c>
      <c r="O275" s="2">
        <f t="shared" si="45"/>
        <v>0</v>
      </c>
      <c r="P275" s="2">
        <f t="shared" si="46"/>
        <v>0</v>
      </c>
      <c r="Q275" s="2">
        <f t="shared" si="47"/>
        <v>0.25</v>
      </c>
      <c r="S275" s="2"/>
      <c r="T275" s="2"/>
      <c r="U275" s="2"/>
      <c r="V275" s="2"/>
      <c r="W275" s="2"/>
    </row>
    <row r="276" spans="1:23">
      <c r="A276">
        <f t="shared" ref="A276:A323" si="48">1+A275</f>
        <v>2</v>
      </c>
      <c r="B276" t="s">
        <v>426</v>
      </c>
      <c r="C276"/>
      <c r="D276"/>
      <c r="E276"/>
      <c r="F276"/>
      <c r="G276"/>
      <c r="H276"/>
      <c r="I276"/>
      <c r="J276" s="2">
        <v>100</v>
      </c>
      <c r="K276" s="2">
        <v>90</v>
      </c>
      <c r="L276" s="40">
        <v>2</v>
      </c>
      <c r="M276" s="2">
        <f t="shared" si="43"/>
        <v>90</v>
      </c>
      <c r="N276" s="2">
        <f t="shared" si="44"/>
        <v>0.25</v>
      </c>
      <c r="O276" s="2">
        <f t="shared" si="45"/>
        <v>8</v>
      </c>
      <c r="P276" s="2">
        <f t="shared" si="46"/>
        <v>82</v>
      </c>
      <c r="Q276" s="2">
        <f t="shared" si="47"/>
        <v>8.25</v>
      </c>
      <c r="R276" s="2">
        <f>P276</f>
        <v>82</v>
      </c>
      <c r="S276" s="2"/>
      <c r="T276" s="2"/>
      <c r="U276" s="2"/>
      <c r="V276" s="2"/>
      <c r="W276" s="2"/>
    </row>
    <row r="277" spans="1:23">
      <c r="A277">
        <f t="shared" si="48"/>
        <v>3</v>
      </c>
      <c r="B277" t="s">
        <v>81</v>
      </c>
      <c r="C277"/>
      <c r="D277"/>
      <c r="E277"/>
      <c r="F277"/>
      <c r="G277"/>
      <c r="H277"/>
      <c r="I277"/>
      <c r="J277" s="2">
        <v>35</v>
      </c>
      <c r="K277" s="2">
        <v>35</v>
      </c>
      <c r="L277" s="40">
        <v>1</v>
      </c>
      <c r="M277" s="2">
        <f t="shared" si="43"/>
        <v>35</v>
      </c>
      <c r="N277" s="2">
        <f t="shared" si="44"/>
        <v>0.25</v>
      </c>
      <c r="O277" s="2">
        <f t="shared" si="45"/>
        <v>3.5</v>
      </c>
      <c r="P277" s="2">
        <f t="shared" si="46"/>
        <v>31.5</v>
      </c>
      <c r="Q277" s="2">
        <f t="shared" si="47"/>
        <v>3.75</v>
      </c>
      <c r="R277" s="2">
        <f>P277</f>
        <v>31.5</v>
      </c>
      <c r="S277" s="2"/>
      <c r="T277" s="2"/>
      <c r="U277" s="2"/>
      <c r="V277" s="2"/>
      <c r="W277" s="2"/>
    </row>
    <row r="278" spans="1:23">
      <c r="A278">
        <f t="shared" si="48"/>
        <v>4</v>
      </c>
      <c r="B278" t="s">
        <v>427</v>
      </c>
      <c r="C278"/>
      <c r="D278"/>
      <c r="E278"/>
      <c r="F278"/>
      <c r="G278"/>
      <c r="H278"/>
      <c r="I278"/>
      <c r="J278" s="2">
        <v>50</v>
      </c>
      <c r="K278" s="2">
        <v>40</v>
      </c>
      <c r="M278" s="2">
        <f t="shared" si="43"/>
        <v>0</v>
      </c>
      <c r="N278" s="2">
        <f t="shared" si="44"/>
        <v>0.25</v>
      </c>
      <c r="O278" s="2">
        <f t="shared" si="45"/>
        <v>0</v>
      </c>
      <c r="P278" s="2">
        <f t="shared" si="46"/>
        <v>0</v>
      </c>
      <c r="Q278" s="2">
        <f t="shared" si="47"/>
        <v>0.25</v>
      </c>
      <c r="S278" s="2"/>
      <c r="T278" s="2"/>
      <c r="U278" s="2"/>
      <c r="V278" s="2"/>
      <c r="W278" s="2"/>
    </row>
    <row r="279" spans="1:23">
      <c r="A279">
        <f t="shared" si="48"/>
        <v>5</v>
      </c>
      <c r="B279" t="s">
        <v>428</v>
      </c>
      <c r="C279"/>
      <c r="D279"/>
      <c r="E279"/>
      <c r="F279"/>
      <c r="G279"/>
      <c r="H279"/>
      <c r="I279"/>
      <c r="J279" s="2">
        <v>25</v>
      </c>
      <c r="K279" s="2">
        <v>15</v>
      </c>
      <c r="L279" s="40">
        <v>2</v>
      </c>
      <c r="M279" s="2">
        <f t="shared" si="43"/>
        <v>15</v>
      </c>
      <c r="N279" s="2">
        <f t="shared" si="44"/>
        <v>0.25</v>
      </c>
      <c r="O279" s="2">
        <f t="shared" si="45"/>
        <v>1.5</v>
      </c>
      <c r="P279" s="2">
        <f t="shared" si="46"/>
        <v>13.5</v>
      </c>
      <c r="Q279" s="2">
        <f t="shared" si="47"/>
        <v>1.75</v>
      </c>
      <c r="R279" s="2">
        <f>P279</f>
        <v>13.5</v>
      </c>
      <c r="S279" s="2"/>
      <c r="T279" s="2"/>
      <c r="U279" s="2"/>
      <c r="V279" s="2"/>
      <c r="W279" s="2"/>
    </row>
    <row r="280" spans="1:23">
      <c r="A280">
        <v>1</v>
      </c>
      <c r="B280" t="s">
        <v>429</v>
      </c>
      <c r="C280"/>
      <c r="D280"/>
      <c r="E280"/>
      <c r="F280"/>
      <c r="G280"/>
      <c r="H280"/>
      <c r="I280"/>
      <c r="J280" s="2">
        <v>4</v>
      </c>
      <c r="K280" s="2">
        <v>2</v>
      </c>
      <c r="L280" s="40">
        <v>2</v>
      </c>
      <c r="M280" s="2">
        <f t="shared" si="43"/>
        <v>2</v>
      </c>
      <c r="N280" s="2">
        <f t="shared" si="44"/>
        <v>0.25</v>
      </c>
      <c r="O280" s="2">
        <f t="shared" si="45"/>
        <v>0.2</v>
      </c>
      <c r="P280" s="2">
        <f t="shared" si="46"/>
        <v>1.8</v>
      </c>
      <c r="Q280" s="2">
        <f t="shared" si="47"/>
        <v>0.45</v>
      </c>
      <c r="R280" s="2">
        <f t="shared" ref="R280:R288" si="49">P280</f>
        <v>1.8</v>
      </c>
      <c r="S280" s="2"/>
      <c r="T280" s="2"/>
      <c r="U280" s="2"/>
      <c r="V280" s="2"/>
      <c r="W280" s="2"/>
    </row>
    <row r="281" spans="1:23">
      <c r="A281">
        <f t="shared" si="48"/>
        <v>2</v>
      </c>
      <c r="B281" t="s">
        <v>430</v>
      </c>
      <c r="C281"/>
      <c r="D281"/>
      <c r="E281"/>
      <c r="F281"/>
      <c r="G281"/>
      <c r="H281"/>
      <c r="I281"/>
      <c r="J281" s="2">
        <v>30</v>
      </c>
      <c r="K281" s="2">
        <v>20</v>
      </c>
      <c r="L281" s="40">
        <v>2</v>
      </c>
      <c r="M281" s="2">
        <f t="shared" si="43"/>
        <v>20</v>
      </c>
      <c r="N281" s="2">
        <f t="shared" si="44"/>
        <v>0.25</v>
      </c>
      <c r="O281" s="2">
        <f t="shared" si="45"/>
        <v>2</v>
      </c>
      <c r="P281" s="2">
        <f t="shared" si="46"/>
        <v>18</v>
      </c>
      <c r="Q281" s="2">
        <f t="shared" si="47"/>
        <v>2.25</v>
      </c>
      <c r="R281" s="2">
        <f t="shared" si="49"/>
        <v>18</v>
      </c>
      <c r="S281" s="2"/>
      <c r="T281" s="2"/>
      <c r="U281" s="2"/>
      <c r="V281" s="2"/>
      <c r="W281" s="2"/>
    </row>
    <row r="282" spans="1:23">
      <c r="A282">
        <f t="shared" si="48"/>
        <v>3</v>
      </c>
      <c r="B282" t="s">
        <v>431</v>
      </c>
      <c r="C282"/>
      <c r="D282"/>
      <c r="E282"/>
      <c r="F282"/>
      <c r="G282"/>
      <c r="H282"/>
      <c r="I282"/>
      <c r="J282" s="2">
        <v>25</v>
      </c>
      <c r="K282" s="2">
        <v>15</v>
      </c>
      <c r="L282" s="40">
        <v>1</v>
      </c>
      <c r="M282" s="2">
        <f t="shared" si="43"/>
        <v>25</v>
      </c>
      <c r="N282" s="2">
        <f t="shared" si="44"/>
        <v>0.25</v>
      </c>
      <c r="O282" s="2">
        <f t="shared" si="45"/>
        <v>2.5</v>
      </c>
      <c r="P282" s="2">
        <f t="shared" si="46"/>
        <v>22.5</v>
      </c>
      <c r="Q282" s="2">
        <f t="shared" si="47"/>
        <v>2.75</v>
      </c>
      <c r="R282" s="2">
        <f t="shared" si="49"/>
        <v>22.5</v>
      </c>
      <c r="S282" s="2"/>
      <c r="T282" s="2"/>
      <c r="U282" s="2"/>
      <c r="V282" s="2"/>
      <c r="W282" s="2"/>
    </row>
    <row r="283" spans="1:23">
      <c r="A283">
        <f t="shared" si="48"/>
        <v>4</v>
      </c>
      <c r="B283" t="s">
        <v>432</v>
      </c>
      <c r="C283"/>
      <c r="D283"/>
      <c r="E283"/>
      <c r="F283"/>
      <c r="G283"/>
      <c r="H283"/>
      <c r="I283"/>
      <c r="J283" s="2">
        <v>20</v>
      </c>
      <c r="K283" s="2">
        <v>10</v>
      </c>
      <c r="L283" s="40">
        <v>2</v>
      </c>
      <c r="M283" s="2">
        <f t="shared" si="43"/>
        <v>10</v>
      </c>
      <c r="N283" s="2">
        <f t="shared" si="44"/>
        <v>0.25</v>
      </c>
      <c r="O283" s="2">
        <f t="shared" si="45"/>
        <v>1</v>
      </c>
      <c r="P283" s="2">
        <f t="shared" si="46"/>
        <v>9</v>
      </c>
      <c r="Q283" s="2">
        <f t="shared" si="47"/>
        <v>1.25</v>
      </c>
      <c r="R283" s="2">
        <f t="shared" si="49"/>
        <v>9</v>
      </c>
      <c r="S283" s="2"/>
      <c r="T283" s="2"/>
      <c r="U283" s="2"/>
      <c r="V283" s="2"/>
      <c r="W283" s="2"/>
    </row>
    <row r="284" spans="1:23">
      <c r="A284">
        <f t="shared" si="48"/>
        <v>5</v>
      </c>
      <c r="B284" t="s">
        <v>433</v>
      </c>
      <c r="C284"/>
      <c r="D284"/>
      <c r="E284"/>
      <c r="F284"/>
      <c r="G284"/>
      <c r="H284"/>
      <c r="I284"/>
      <c r="J284" s="2">
        <v>15</v>
      </c>
      <c r="K284" s="2">
        <v>8</v>
      </c>
      <c r="L284" s="40">
        <v>2</v>
      </c>
      <c r="M284" s="2">
        <f t="shared" si="43"/>
        <v>8</v>
      </c>
      <c r="N284" s="2">
        <f t="shared" si="44"/>
        <v>0.25</v>
      </c>
      <c r="O284" s="2">
        <f t="shared" si="45"/>
        <v>0.8</v>
      </c>
      <c r="P284" s="2">
        <f t="shared" si="46"/>
        <v>7.2</v>
      </c>
      <c r="Q284" s="2">
        <f t="shared" si="47"/>
        <v>1.05</v>
      </c>
      <c r="R284" s="2">
        <f>P284</f>
        <v>7.2</v>
      </c>
      <c r="S284" s="2"/>
      <c r="T284" s="2"/>
      <c r="U284" s="2"/>
      <c r="V284" s="2"/>
      <c r="W284" s="2"/>
    </row>
    <row r="285" spans="1:23">
      <c r="A285">
        <f t="shared" si="48"/>
        <v>6</v>
      </c>
      <c r="B285" t="s">
        <v>434</v>
      </c>
      <c r="C285"/>
      <c r="D285"/>
      <c r="E285"/>
      <c r="F285"/>
      <c r="G285"/>
      <c r="H285"/>
      <c r="I285"/>
      <c r="J285" s="2">
        <v>9</v>
      </c>
      <c r="K285" s="2">
        <v>5</v>
      </c>
      <c r="L285" s="40">
        <v>2</v>
      </c>
      <c r="M285" s="2">
        <f t="shared" si="43"/>
        <v>5</v>
      </c>
      <c r="N285" s="2">
        <f t="shared" si="44"/>
        <v>0.25</v>
      </c>
      <c r="O285" s="2">
        <f t="shared" si="45"/>
        <v>0.5</v>
      </c>
      <c r="P285" s="2">
        <f t="shared" si="46"/>
        <v>4.5</v>
      </c>
      <c r="Q285" s="2">
        <f t="shared" si="47"/>
        <v>0.75</v>
      </c>
      <c r="R285" s="2">
        <f t="shared" si="49"/>
        <v>4.5</v>
      </c>
      <c r="S285" s="2"/>
      <c r="T285" s="2"/>
      <c r="U285" s="2"/>
      <c r="V285" s="2"/>
      <c r="W285" s="2"/>
    </row>
    <row r="286" spans="1:23">
      <c r="A286">
        <f t="shared" si="48"/>
        <v>7</v>
      </c>
      <c r="B286" t="s">
        <v>229</v>
      </c>
      <c r="C286"/>
      <c r="D286"/>
      <c r="E286"/>
      <c r="F286"/>
      <c r="G286"/>
      <c r="H286"/>
      <c r="I286"/>
      <c r="J286" s="2">
        <v>20</v>
      </c>
      <c r="K286" s="2">
        <v>10</v>
      </c>
      <c r="L286" s="40">
        <v>2</v>
      </c>
      <c r="M286" s="2">
        <f t="shared" si="43"/>
        <v>10</v>
      </c>
      <c r="N286" s="2">
        <f t="shared" si="44"/>
        <v>0.25</v>
      </c>
      <c r="O286" s="2">
        <f t="shared" si="45"/>
        <v>1</v>
      </c>
      <c r="P286" s="2">
        <f t="shared" si="46"/>
        <v>9</v>
      </c>
      <c r="Q286" s="2">
        <f t="shared" si="47"/>
        <v>1.25</v>
      </c>
      <c r="R286" s="2">
        <f t="shared" si="49"/>
        <v>9</v>
      </c>
      <c r="S286" s="2"/>
      <c r="T286" s="2"/>
      <c r="U286" s="2"/>
      <c r="V286" s="2"/>
      <c r="W286" s="2"/>
    </row>
    <row r="287" spans="1:23">
      <c r="A287">
        <f t="shared" si="48"/>
        <v>8</v>
      </c>
      <c r="B287" t="s">
        <v>435</v>
      </c>
      <c r="C287"/>
      <c r="D287"/>
      <c r="E287"/>
      <c r="F287"/>
      <c r="G287"/>
      <c r="H287"/>
      <c r="I287"/>
      <c r="J287" s="2">
        <v>15</v>
      </c>
      <c r="K287" s="2">
        <v>5</v>
      </c>
      <c r="L287" s="40">
        <v>2</v>
      </c>
      <c r="M287" s="2">
        <f t="shared" si="43"/>
        <v>5</v>
      </c>
      <c r="N287" s="2">
        <f t="shared" si="44"/>
        <v>0.25</v>
      </c>
      <c r="O287" s="2">
        <f t="shared" si="45"/>
        <v>0.5</v>
      </c>
      <c r="P287" s="2">
        <f t="shared" si="46"/>
        <v>4.5</v>
      </c>
      <c r="Q287" s="2">
        <f t="shared" si="47"/>
        <v>0.75</v>
      </c>
      <c r="R287" s="2">
        <f t="shared" si="49"/>
        <v>4.5</v>
      </c>
      <c r="S287" s="2"/>
      <c r="T287" s="2"/>
      <c r="U287" s="2"/>
      <c r="V287" s="2"/>
      <c r="W287" s="2"/>
    </row>
    <row r="288" spans="1:23">
      <c r="A288">
        <f t="shared" si="48"/>
        <v>9</v>
      </c>
      <c r="B288" t="s">
        <v>436</v>
      </c>
      <c r="C288"/>
      <c r="D288"/>
      <c r="E288"/>
      <c r="F288"/>
      <c r="G288"/>
      <c r="H288"/>
      <c r="I288"/>
      <c r="J288" s="2">
        <v>45</v>
      </c>
      <c r="K288" s="2">
        <v>30</v>
      </c>
      <c r="L288" s="40">
        <v>2</v>
      </c>
      <c r="M288" s="2">
        <f t="shared" si="43"/>
        <v>30</v>
      </c>
      <c r="N288" s="2">
        <f t="shared" si="44"/>
        <v>0.25</v>
      </c>
      <c r="O288" s="2">
        <f t="shared" si="45"/>
        <v>3</v>
      </c>
      <c r="P288" s="2">
        <f t="shared" si="46"/>
        <v>27</v>
      </c>
      <c r="Q288" s="2">
        <f t="shared" si="47"/>
        <v>3.25</v>
      </c>
      <c r="R288" s="2">
        <f t="shared" si="49"/>
        <v>27</v>
      </c>
      <c r="S288" s="2"/>
      <c r="T288" s="2"/>
      <c r="U288" s="2"/>
      <c r="V288" s="2"/>
      <c r="W288" s="2"/>
    </row>
    <row r="289" spans="1:23">
      <c r="A289">
        <f t="shared" si="48"/>
        <v>10</v>
      </c>
      <c r="B289" t="s">
        <v>437</v>
      </c>
      <c r="C289"/>
      <c r="D289"/>
      <c r="E289"/>
      <c r="F289"/>
      <c r="G289"/>
      <c r="H289"/>
      <c r="I289"/>
      <c r="J289" s="2">
        <v>10</v>
      </c>
      <c r="K289" s="2">
        <v>5</v>
      </c>
      <c r="L289" s="40">
        <v>2</v>
      </c>
      <c r="M289" s="2">
        <f t="shared" si="43"/>
        <v>5</v>
      </c>
      <c r="N289" s="2">
        <f t="shared" si="44"/>
        <v>0.25</v>
      </c>
      <c r="O289" s="2">
        <f t="shared" si="45"/>
        <v>0.5</v>
      </c>
      <c r="P289" s="2">
        <f t="shared" si="46"/>
        <v>4.5</v>
      </c>
      <c r="Q289" s="2">
        <f t="shared" si="47"/>
        <v>0.75</v>
      </c>
      <c r="R289" s="2">
        <f>P289</f>
        <v>4.5</v>
      </c>
      <c r="S289" s="2"/>
      <c r="T289" s="2"/>
      <c r="U289" s="2"/>
      <c r="V289" s="2"/>
      <c r="W289" s="2"/>
    </row>
    <row r="290" spans="1:23">
      <c r="A290">
        <f t="shared" si="48"/>
        <v>11</v>
      </c>
      <c r="B290" t="s">
        <v>438</v>
      </c>
      <c r="C290"/>
      <c r="D290"/>
      <c r="E290"/>
      <c r="F290"/>
      <c r="G290"/>
      <c r="H290"/>
      <c r="I290"/>
      <c r="J290" s="2">
        <v>30</v>
      </c>
      <c r="K290" s="2">
        <v>10</v>
      </c>
      <c r="L290" s="40">
        <v>2</v>
      </c>
      <c r="M290" s="2">
        <f t="shared" si="43"/>
        <v>10</v>
      </c>
      <c r="N290" s="2">
        <f t="shared" si="44"/>
        <v>0.25</v>
      </c>
      <c r="O290" s="2">
        <f t="shared" si="45"/>
        <v>1</v>
      </c>
      <c r="P290" s="2">
        <f t="shared" si="46"/>
        <v>9</v>
      </c>
      <c r="Q290" s="2">
        <f t="shared" si="47"/>
        <v>1.25</v>
      </c>
      <c r="R290" s="2">
        <f>P290</f>
        <v>9</v>
      </c>
      <c r="S290" s="2"/>
      <c r="T290" s="2"/>
      <c r="U290" s="2"/>
      <c r="V290" s="2"/>
      <c r="W290" s="2"/>
    </row>
    <row r="291" spans="1:23">
      <c r="A291">
        <f t="shared" si="48"/>
        <v>12</v>
      </c>
      <c r="B291" t="s">
        <v>421</v>
      </c>
      <c r="C291"/>
      <c r="D291"/>
      <c r="E291"/>
      <c r="F291"/>
      <c r="G291"/>
      <c r="H291"/>
      <c r="I291"/>
      <c r="J291" s="2">
        <v>25</v>
      </c>
      <c r="K291" s="2">
        <v>15</v>
      </c>
      <c r="L291" s="40">
        <v>2</v>
      </c>
      <c r="M291" s="2">
        <f t="shared" si="43"/>
        <v>15</v>
      </c>
      <c r="N291" s="2">
        <f t="shared" si="44"/>
        <v>0.25</v>
      </c>
      <c r="O291" s="2">
        <f t="shared" si="45"/>
        <v>1.5</v>
      </c>
      <c r="P291" s="2">
        <f t="shared" si="46"/>
        <v>13.5</v>
      </c>
      <c r="Q291" s="2">
        <f t="shared" si="47"/>
        <v>1.75</v>
      </c>
      <c r="R291" s="2">
        <f>P291</f>
        <v>13.5</v>
      </c>
      <c r="S291" s="2"/>
      <c r="T291" s="2"/>
      <c r="U291" s="2"/>
      <c r="V291" s="2"/>
      <c r="W291" s="2"/>
    </row>
    <row r="292" spans="1:23">
      <c r="A292">
        <f t="shared" si="48"/>
        <v>13</v>
      </c>
      <c r="B292" t="s">
        <v>439</v>
      </c>
      <c r="C292"/>
      <c r="D292"/>
      <c r="E292"/>
      <c r="F292"/>
      <c r="G292"/>
      <c r="H292"/>
      <c r="I292"/>
      <c r="J292" s="2">
        <v>40</v>
      </c>
      <c r="K292" s="2">
        <v>20</v>
      </c>
      <c r="L292" s="40">
        <v>2</v>
      </c>
      <c r="M292" s="2">
        <f t="shared" si="43"/>
        <v>20</v>
      </c>
      <c r="N292" s="2">
        <f t="shared" si="44"/>
        <v>0.25</v>
      </c>
      <c r="O292" s="2">
        <f t="shared" si="45"/>
        <v>2</v>
      </c>
      <c r="P292" s="2">
        <f t="shared" si="46"/>
        <v>18</v>
      </c>
      <c r="Q292" s="2">
        <f t="shared" si="47"/>
        <v>2.25</v>
      </c>
      <c r="R292" s="2">
        <f>P292</f>
        <v>18</v>
      </c>
      <c r="S292" s="2"/>
      <c r="T292" s="2"/>
      <c r="U292" s="2"/>
      <c r="V292" s="2"/>
      <c r="W292" s="2"/>
    </row>
    <row r="293" spans="1:23">
      <c r="A293">
        <v>1</v>
      </c>
      <c r="B293" t="s">
        <v>440</v>
      </c>
      <c r="C293"/>
      <c r="D293"/>
      <c r="E293"/>
      <c r="F293"/>
      <c r="G293"/>
      <c r="H293"/>
      <c r="I293"/>
      <c r="J293" s="2">
        <v>6</v>
      </c>
      <c r="K293" s="2">
        <v>5</v>
      </c>
      <c r="M293" s="2">
        <f t="shared" si="43"/>
        <v>0</v>
      </c>
      <c r="N293" s="2">
        <f t="shared" si="44"/>
        <v>0.25</v>
      </c>
      <c r="O293" s="2">
        <f t="shared" si="45"/>
        <v>0</v>
      </c>
      <c r="P293" s="2">
        <f t="shared" si="46"/>
        <v>0</v>
      </c>
      <c r="Q293" s="2">
        <f t="shared" si="47"/>
        <v>0.25</v>
      </c>
      <c r="S293" s="2"/>
      <c r="T293" s="2"/>
      <c r="U293" s="2"/>
      <c r="V293" s="2"/>
      <c r="W293" s="2"/>
    </row>
    <row r="294" spans="1:23">
      <c r="A294">
        <f t="shared" si="48"/>
        <v>2</v>
      </c>
      <c r="B294" t="s">
        <v>441</v>
      </c>
      <c r="C294"/>
      <c r="D294"/>
      <c r="E294"/>
      <c r="F294"/>
      <c r="G294"/>
      <c r="H294"/>
      <c r="I294"/>
      <c r="J294" s="2">
        <v>15</v>
      </c>
      <c r="K294" s="2">
        <v>10</v>
      </c>
      <c r="M294" s="2">
        <f t="shared" si="43"/>
        <v>0</v>
      </c>
      <c r="N294" s="2">
        <f t="shared" si="44"/>
        <v>0.25</v>
      </c>
      <c r="O294" s="2">
        <f t="shared" si="45"/>
        <v>0</v>
      </c>
      <c r="P294" s="2">
        <f t="shared" si="46"/>
        <v>0</v>
      </c>
      <c r="Q294" s="2">
        <f t="shared" si="47"/>
        <v>0.25</v>
      </c>
      <c r="S294" s="2"/>
      <c r="T294" s="2"/>
      <c r="U294" s="2"/>
      <c r="V294" s="2"/>
      <c r="W294" s="2"/>
    </row>
    <row r="295" spans="1:23">
      <c r="A295">
        <f t="shared" si="48"/>
        <v>3</v>
      </c>
      <c r="B295" t="s">
        <v>442</v>
      </c>
      <c r="C295"/>
      <c r="D295"/>
      <c r="E295"/>
      <c r="F295"/>
      <c r="G295"/>
      <c r="H295"/>
      <c r="I295"/>
      <c r="J295" s="2">
        <v>12</v>
      </c>
      <c r="K295" s="2">
        <v>10</v>
      </c>
      <c r="L295" s="40">
        <v>2</v>
      </c>
      <c r="M295" s="2">
        <f t="shared" si="43"/>
        <v>10</v>
      </c>
      <c r="N295" s="2">
        <f t="shared" si="44"/>
        <v>0.25</v>
      </c>
      <c r="O295" s="2">
        <f t="shared" si="45"/>
        <v>1</v>
      </c>
      <c r="P295" s="2">
        <f t="shared" si="46"/>
        <v>9</v>
      </c>
      <c r="Q295" s="2">
        <f t="shared" si="47"/>
        <v>1.25</v>
      </c>
      <c r="R295" s="2">
        <f>P295</f>
        <v>9</v>
      </c>
      <c r="S295" s="2"/>
      <c r="T295" s="2"/>
      <c r="U295" s="2"/>
      <c r="V295" s="2"/>
      <c r="W295" s="2"/>
    </row>
    <row r="296" spans="1:23">
      <c r="A296">
        <f t="shared" si="48"/>
        <v>4</v>
      </c>
      <c r="B296" t="s">
        <v>443</v>
      </c>
      <c r="C296"/>
      <c r="D296"/>
      <c r="E296"/>
      <c r="F296"/>
      <c r="G296"/>
      <c r="H296"/>
      <c r="I296"/>
      <c r="J296" s="2">
        <v>30</v>
      </c>
      <c r="K296" s="2">
        <v>25</v>
      </c>
      <c r="L296" s="40">
        <v>2</v>
      </c>
      <c r="M296" s="2">
        <f t="shared" si="43"/>
        <v>25</v>
      </c>
      <c r="N296" s="2">
        <f t="shared" si="44"/>
        <v>0.25</v>
      </c>
      <c r="O296" s="2">
        <f t="shared" si="45"/>
        <v>2.5</v>
      </c>
      <c r="P296" s="2">
        <f t="shared" si="46"/>
        <v>22.5</v>
      </c>
      <c r="Q296" s="2">
        <f t="shared" si="47"/>
        <v>2.75</v>
      </c>
      <c r="R296" s="2">
        <f>P296</f>
        <v>22.5</v>
      </c>
      <c r="S296" s="2"/>
      <c r="T296" s="2"/>
      <c r="U296" s="2"/>
      <c r="V296" s="2"/>
      <c r="W296" s="2"/>
    </row>
    <row r="297" spans="1:23">
      <c r="A297">
        <f t="shared" si="48"/>
        <v>5</v>
      </c>
      <c r="B297" t="s">
        <v>444</v>
      </c>
      <c r="C297"/>
      <c r="D297"/>
      <c r="E297"/>
      <c r="F297"/>
      <c r="G297"/>
      <c r="H297"/>
      <c r="I297"/>
      <c r="J297" s="2">
        <v>25</v>
      </c>
      <c r="K297" s="2">
        <f t="shared" ref="K297:K321" si="50">0.8*J297</f>
        <v>20</v>
      </c>
      <c r="L297" s="40">
        <v>2</v>
      </c>
      <c r="M297" s="2">
        <f t="shared" si="43"/>
        <v>20</v>
      </c>
      <c r="N297" s="2">
        <f t="shared" si="44"/>
        <v>0.25</v>
      </c>
      <c r="O297" s="2">
        <f t="shared" si="45"/>
        <v>2</v>
      </c>
      <c r="P297" s="2">
        <f t="shared" si="46"/>
        <v>18</v>
      </c>
      <c r="Q297" s="2">
        <f t="shared" si="47"/>
        <v>2.25</v>
      </c>
      <c r="R297" s="2">
        <f>P297</f>
        <v>18</v>
      </c>
      <c r="S297" s="2"/>
      <c r="T297" s="2"/>
      <c r="U297" s="2"/>
      <c r="V297" s="2"/>
      <c r="W297" s="2"/>
    </row>
    <row r="298" spans="1:23">
      <c r="A298">
        <f t="shared" si="48"/>
        <v>6</v>
      </c>
      <c r="B298" t="s">
        <v>445</v>
      </c>
      <c r="C298"/>
      <c r="D298"/>
      <c r="E298"/>
      <c r="F298"/>
      <c r="G298"/>
      <c r="H298"/>
      <c r="I298"/>
      <c r="J298" s="2">
        <v>25</v>
      </c>
      <c r="K298" s="2">
        <f t="shared" si="50"/>
        <v>20</v>
      </c>
      <c r="M298" s="2">
        <f t="shared" si="43"/>
        <v>0</v>
      </c>
      <c r="N298" s="2">
        <f t="shared" si="44"/>
        <v>0.25</v>
      </c>
      <c r="O298" s="2">
        <f t="shared" si="45"/>
        <v>0</v>
      </c>
      <c r="P298" s="2">
        <f t="shared" si="46"/>
        <v>0</v>
      </c>
      <c r="Q298" s="2">
        <f t="shared" si="47"/>
        <v>0.25</v>
      </c>
      <c r="S298" s="2"/>
      <c r="T298" s="2"/>
      <c r="U298" s="2"/>
      <c r="V298" s="2"/>
      <c r="W298" s="2"/>
    </row>
    <row r="299" spans="1:23">
      <c r="A299">
        <f t="shared" si="48"/>
        <v>7</v>
      </c>
      <c r="B299" t="s">
        <v>446</v>
      </c>
      <c r="C299"/>
      <c r="D299"/>
      <c r="E299"/>
      <c r="F299"/>
      <c r="G299"/>
      <c r="H299"/>
      <c r="I299"/>
      <c r="J299" s="2">
        <v>8</v>
      </c>
      <c r="K299" s="2">
        <v>6</v>
      </c>
      <c r="M299" s="2">
        <f t="shared" si="43"/>
        <v>0</v>
      </c>
      <c r="N299" s="2">
        <f t="shared" si="44"/>
        <v>0.25</v>
      </c>
      <c r="O299" s="2">
        <f t="shared" si="45"/>
        <v>0</v>
      </c>
      <c r="P299" s="2">
        <f t="shared" si="46"/>
        <v>0</v>
      </c>
      <c r="Q299" s="2">
        <f t="shared" si="47"/>
        <v>0.25</v>
      </c>
      <c r="S299" s="2"/>
      <c r="T299" s="2"/>
      <c r="U299" s="2"/>
      <c r="V299" s="2"/>
      <c r="W299" s="2"/>
    </row>
    <row r="300" spans="1:23">
      <c r="A300">
        <f t="shared" si="48"/>
        <v>8</v>
      </c>
      <c r="B300" t="s">
        <v>447</v>
      </c>
      <c r="C300"/>
      <c r="D300"/>
      <c r="E300"/>
      <c r="F300"/>
      <c r="G300"/>
      <c r="H300"/>
      <c r="I300"/>
      <c r="J300" s="2">
        <v>100</v>
      </c>
      <c r="K300" s="2">
        <v>90</v>
      </c>
      <c r="M300" s="2">
        <f t="shared" si="43"/>
        <v>0</v>
      </c>
      <c r="N300" s="2">
        <f t="shared" si="44"/>
        <v>0.25</v>
      </c>
      <c r="O300" s="2">
        <f t="shared" si="45"/>
        <v>0</v>
      </c>
      <c r="P300" s="2">
        <f t="shared" si="46"/>
        <v>0</v>
      </c>
      <c r="Q300" s="2">
        <f t="shared" si="47"/>
        <v>0.25</v>
      </c>
      <c r="S300" s="2"/>
      <c r="T300" s="2"/>
      <c r="U300" s="2"/>
      <c r="V300" s="2"/>
      <c r="W300" s="2"/>
    </row>
    <row r="301" spans="1:23">
      <c r="A301">
        <v>9</v>
      </c>
      <c r="B301" t="s">
        <v>448</v>
      </c>
      <c r="C301"/>
      <c r="D301"/>
      <c r="E301"/>
      <c r="F301"/>
      <c r="G301"/>
      <c r="H301"/>
      <c r="I301"/>
      <c r="J301" s="2">
        <v>8</v>
      </c>
      <c r="K301" s="2">
        <v>5</v>
      </c>
      <c r="M301" s="2">
        <f t="shared" si="43"/>
        <v>0</v>
      </c>
      <c r="N301" s="2">
        <f t="shared" si="44"/>
        <v>0.25</v>
      </c>
      <c r="O301" s="2">
        <f t="shared" si="45"/>
        <v>0</v>
      </c>
      <c r="P301" s="2">
        <f t="shared" si="46"/>
        <v>0</v>
      </c>
      <c r="Q301" s="2">
        <f t="shared" si="47"/>
        <v>0.25</v>
      </c>
      <c r="S301" s="2"/>
      <c r="T301" s="2"/>
      <c r="U301" s="2"/>
      <c r="V301" s="2"/>
      <c r="W301" s="2"/>
    </row>
    <row r="302" spans="1:23">
      <c r="A302">
        <v>1</v>
      </c>
      <c r="B302" t="s">
        <v>449</v>
      </c>
      <c r="C302"/>
      <c r="D302"/>
      <c r="E302"/>
      <c r="F302"/>
      <c r="G302"/>
      <c r="H302"/>
      <c r="I302"/>
      <c r="J302" s="2">
        <v>20</v>
      </c>
      <c r="K302" s="2">
        <v>20</v>
      </c>
      <c r="L302" s="40">
        <v>2</v>
      </c>
      <c r="M302" s="2">
        <f t="shared" si="43"/>
        <v>20</v>
      </c>
      <c r="N302" s="2">
        <f t="shared" si="44"/>
        <v>0.25</v>
      </c>
      <c r="O302" s="2">
        <f t="shared" si="45"/>
        <v>2</v>
      </c>
      <c r="P302" s="2">
        <f t="shared" si="46"/>
        <v>18</v>
      </c>
      <c r="Q302" s="2">
        <f t="shared" si="47"/>
        <v>2.25</v>
      </c>
      <c r="R302" s="2">
        <f>P302</f>
        <v>18</v>
      </c>
      <c r="S302" s="2"/>
      <c r="T302" s="2"/>
      <c r="U302" s="2"/>
      <c r="V302" s="2"/>
      <c r="W302" s="2"/>
    </row>
    <row r="303" spans="1:23">
      <c r="A303">
        <f t="shared" si="48"/>
        <v>2</v>
      </c>
      <c r="B303" t="s">
        <v>450</v>
      </c>
      <c r="C303"/>
      <c r="D303"/>
      <c r="E303"/>
      <c r="F303"/>
      <c r="G303"/>
      <c r="H303"/>
      <c r="I303"/>
      <c r="J303" s="2">
        <v>20</v>
      </c>
      <c r="K303" s="2">
        <v>20</v>
      </c>
      <c r="L303" s="40">
        <v>2</v>
      </c>
      <c r="M303" s="2">
        <f t="shared" si="43"/>
        <v>20</v>
      </c>
      <c r="N303" s="2">
        <f t="shared" si="44"/>
        <v>0.25</v>
      </c>
      <c r="O303" s="2">
        <f t="shared" si="45"/>
        <v>2</v>
      </c>
      <c r="P303" s="2">
        <f t="shared" si="46"/>
        <v>18</v>
      </c>
      <c r="Q303" s="2">
        <f t="shared" si="47"/>
        <v>2.25</v>
      </c>
      <c r="R303" s="2">
        <f>P303</f>
        <v>18</v>
      </c>
      <c r="S303" s="2"/>
      <c r="T303" s="2"/>
      <c r="U303" s="2"/>
      <c r="V303" s="2"/>
      <c r="W303" s="2"/>
    </row>
    <row r="304" spans="1:23">
      <c r="A304">
        <f t="shared" si="48"/>
        <v>3</v>
      </c>
      <c r="B304" t="s">
        <v>451</v>
      </c>
      <c r="C304"/>
      <c r="D304"/>
      <c r="E304"/>
      <c r="F304"/>
      <c r="G304"/>
      <c r="H304"/>
      <c r="I304"/>
      <c r="J304" s="2">
        <v>20</v>
      </c>
      <c r="K304" s="2">
        <v>20</v>
      </c>
      <c r="L304" s="40">
        <v>1</v>
      </c>
      <c r="M304" s="2">
        <f t="shared" si="43"/>
        <v>20</v>
      </c>
      <c r="N304" s="2">
        <f t="shared" si="44"/>
        <v>0.25</v>
      </c>
      <c r="O304" s="2">
        <f t="shared" si="45"/>
        <v>2</v>
      </c>
      <c r="P304" s="2">
        <f t="shared" si="46"/>
        <v>18</v>
      </c>
      <c r="Q304" s="2">
        <f t="shared" si="47"/>
        <v>2.25</v>
      </c>
      <c r="R304" s="2">
        <f>P304</f>
        <v>18</v>
      </c>
      <c r="S304" s="2"/>
      <c r="T304" s="2"/>
      <c r="U304" s="2"/>
      <c r="V304" s="2"/>
      <c r="W304" s="2"/>
    </row>
    <row r="305" spans="1:23">
      <c r="A305">
        <f t="shared" si="48"/>
        <v>4</v>
      </c>
      <c r="B305" t="s">
        <v>299</v>
      </c>
      <c r="C305"/>
      <c r="D305"/>
      <c r="E305"/>
      <c r="F305"/>
      <c r="G305"/>
      <c r="H305"/>
      <c r="I305"/>
      <c r="J305" s="2">
        <v>50</v>
      </c>
      <c r="K305" s="2">
        <v>50</v>
      </c>
      <c r="L305" s="40">
        <v>2</v>
      </c>
      <c r="M305" s="2">
        <f t="shared" si="43"/>
        <v>50</v>
      </c>
      <c r="N305" s="2">
        <f t="shared" si="44"/>
        <v>0.25</v>
      </c>
      <c r="O305" s="2">
        <f t="shared" si="45"/>
        <v>5</v>
      </c>
      <c r="P305" s="2">
        <f t="shared" si="46"/>
        <v>45</v>
      </c>
      <c r="Q305" s="2">
        <f t="shared" si="47"/>
        <v>5.25</v>
      </c>
      <c r="R305" s="2">
        <f>P305</f>
        <v>45</v>
      </c>
      <c r="S305" s="2"/>
      <c r="T305" s="2"/>
      <c r="U305" s="2"/>
      <c r="V305" s="2"/>
      <c r="W305" s="2"/>
    </row>
    <row r="306" spans="1:23">
      <c r="A306">
        <f t="shared" si="48"/>
        <v>5</v>
      </c>
      <c r="B306" t="s">
        <v>452</v>
      </c>
      <c r="C306"/>
      <c r="D306"/>
      <c r="E306"/>
      <c r="F306"/>
      <c r="G306"/>
      <c r="H306"/>
      <c r="I306"/>
      <c r="J306" s="2">
        <v>60</v>
      </c>
      <c r="K306" s="2">
        <v>50</v>
      </c>
      <c r="M306" s="2">
        <f t="shared" si="43"/>
        <v>0</v>
      </c>
      <c r="N306" s="2">
        <f t="shared" si="44"/>
        <v>0.25</v>
      </c>
      <c r="O306" s="2">
        <f t="shared" si="45"/>
        <v>0</v>
      </c>
      <c r="P306" s="2">
        <f t="shared" si="46"/>
        <v>0</v>
      </c>
      <c r="Q306" s="2">
        <f t="shared" si="47"/>
        <v>0.25</v>
      </c>
      <c r="S306" s="2"/>
      <c r="T306" s="2"/>
      <c r="U306" s="2"/>
      <c r="V306" s="2"/>
      <c r="W306" s="2"/>
    </row>
    <row r="307" spans="1:23">
      <c r="A307">
        <v>1</v>
      </c>
      <c r="B307" t="s">
        <v>453</v>
      </c>
      <c r="C307"/>
      <c r="D307"/>
      <c r="E307"/>
      <c r="F307"/>
      <c r="G307"/>
      <c r="H307"/>
      <c r="I307"/>
      <c r="J307" s="2">
        <v>15</v>
      </c>
      <c r="K307" s="2">
        <f t="shared" si="50"/>
        <v>12</v>
      </c>
      <c r="L307" s="40">
        <v>2</v>
      </c>
      <c r="M307" s="2">
        <f t="shared" si="43"/>
        <v>12</v>
      </c>
      <c r="N307" s="2">
        <f t="shared" si="44"/>
        <v>0.25</v>
      </c>
      <c r="O307" s="2">
        <f t="shared" si="45"/>
        <v>1.2000000000000002</v>
      </c>
      <c r="P307" s="2">
        <f t="shared" si="46"/>
        <v>10.8</v>
      </c>
      <c r="Q307" s="2">
        <f t="shared" si="47"/>
        <v>1.4500000000000002</v>
      </c>
      <c r="R307" s="2">
        <f>P307</f>
        <v>10.8</v>
      </c>
      <c r="S307" s="2"/>
      <c r="T307" s="2"/>
      <c r="U307" s="2"/>
      <c r="V307" s="2"/>
      <c r="W307" s="2"/>
    </row>
    <row r="308" spans="1:23">
      <c r="A308">
        <f t="shared" si="48"/>
        <v>2</v>
      </c>
      <c r="B308" t="s">
        <v>56</v>
      </c>
      <c r="C308"/>
      <c r="D308"/>
      <c r="E308"/>
      <c r="F308"/>
      <c r="G308"/>
      <c r="H308"/>
      <c r="I308"/>
      <c r="J308" s="2">
        <v>14</v>
      </c>
      <c r="K308" s="2">
        <v>10</v>
      </c>
      <c r="L308" s="40">
        <v>2</v>
      </c>
      <c r="M308" s="2">
        <f t="shared" si="43"/>
        <v>10</v>
      </c>
      <c r="N308" s="2">
        <f t="shared" si="44"/>
        <v>0.25</v>
      </c>
      <c r="O308" s="2">
        <f t="shared" si="45"/>
        <v>1</v>
      </c>
      <c r="P308" s="2">
        <f t="shared" si="46"/>
        <v>9</v>
      </c>
      <c r="Q308" s="2">
        <f t="shared" si="47"/>
        <v>1.25</v>
      </c>
      <c r="R308" s="2">
        <f>P308</f>
        <v>9</v>
      </c>
      <c r="S308" s="2"/>
      <c r="T308" s="2"/>
      <c r="U308" s="2"/>
      <c r="V308" s="2"/>
      <c r="W308" s="2"/>
    </row>
    <row r="309" spans="1:23">
      <c r="A309">
        <f t="shared" si="48"/>
        <v>3</v>
      </c>
      <c r="B309" t="s">
        <v>454</v>
      </c>
      <c r="C309"/>
      <c r="D309"/>
      <c r="E309"/>
      <c r="F309"/>
      <c r="G309"/>
      <c r="H309"/>
      <c r="I309"/>
      <c r="J309" s="2">
        <v>14</v>
      </c>
      <c r="K309" s="2">
        <v>10</v>
      </c>
      <c r="L309" s="40">
        <v>2</v>
      </c>
      <c r="M309" s="2">
        <f t="shared" si="43"/>
        <v>10</v>
      </c>
      <c r="N309" s="2">
        <f t="shared" si="44"/>
        <v>0.25</v>
      </c>
      <c r="O309" s="2">
        <f t="shared" si="45"/>
        <v>1</v>
      </c>
      <c r="P309" s="2">
        <f t="shared" si="46"/>
        <v>9</v>
      </c>
      <c r="Q309" s="2">
        <f t="shared" si="47"/>
        <v>1.25</v>
      </c>
      <c r="R309" s="2">
        <f>P309</f>
        <v>9</v>
      </c>
      <c r="S309" s="2"/>
      <c r="T309" s="2"/>
      <c r="U309" s="2"/>
      <c r="V309" s="2"/>
      <c r="W309" s="2"/>
    </row>
    <row r="310" spans="1:23">
      <c r="A310">
        <f t="shared" si="48"/>
        <v>4</v>
      </c>
      <c r="B310" t="s">
        <v>455</v>
      </c>
      <c r="C310"/>
      <c r="D310"/>
      <c r="E310"/>
      <c r="F310"/>
      <c r="G310"/>
      <c r="H310"/>
      <c r="I310"/>
      <c r="J310" s="2">
        <v>12</v>
      </c>
      <c r="K310" s="2">
        <v>8</v>
      </c>
      <c r="M310" s="2">
        <f t="shared" si="43"/>
        <v>0</v>
      </c>
      <c r="N310" s="2">
        <f t="shared" si="44"/>
        <v>0.25</v>
      </c>
      <c r="O310" s="2">
        <f t="shared" si="45"/>
        <v>0</v>
      </c>
      <c r="P310" s="2">
        <f t="shared" si="46"/>
        <v>0</v>
      </c>
      <c r="Q310" s="2">
        <f t="shared" si="47"/>
        <v>0.25</v>
      </c>
      <c r="S310" s="2"/>
      <c r="T310" s="2"/>
      <c r="U310" s="2"/>
      <c r="V310" s="2"/>
      <c r="W310" s="2"/>
    </row>
    <row r="311" spans="1:23">
      <c r="A311">
        <f t="shared" si="48"/>
        <v>5</v>
      </c>
      <c r="B311" t="s">
        <v>456</v>
      </c>
      <c r="C311"/>
      <c r="D311"/>
      <c r="E311"/>
      <c r="F311"/>
      <c r="G311"/>
      <c r="H311"/>
      <c r="I311"/>
      <c r="J311" s="2">
        <v>15</v>
      </c>
      <c r="K311" s="2">
        <v>10</v>
      </c>
      <c r="L311" s="40">
        <v>2</v>
      </c>
      <c r="M311" s="2">
        <f t="shared" si="43"/>
        <v>10</v>
      </c>
      <c r="N311" s="2">
        <f t="shared" si="44"/>
        <v>0.25</v>
      </c>
      <c r="O311" s="2">
        <f t="shared" si="45"/>
        <v>1</v>
      </c>
      <c r="P311" s="2">
        <f t="shared" si="46"/>
        <v>9</v>
      </c>
      <c r="Q311" s="2">
        <f t="shared" si="47"/>
        <v>1.25</v>
      </c>
      <c r="R311" s="2">
        <f>P311</f>
        <v>9</v>
      </c>
      <c r="S311" s="2"/>
      <c r="T311" s="2"/>
      <c r="U311" s="2"/>
      <c r="V311" s="2"/>
      <c r="W311" s="2"/>
    </row>
    <row r="312" spans="1:23">
      <c r="A312">
        <f t="shared" si="48"/>
        <v>6</v>
      </c>
      <c r="B312" t="s">
        <v>457</v>
      </c>
      <c r="C312"/>
      <c r="D312"/>
      <c r="E312"/>
      <c r="F312"/>
      <c r="G312"/>
      <c r="H312"/>
      <c r="I312"/>
      <c r="J312" s="2">
        <v>14</v>
      </c>
      <c r="K312" s="2">
        <v>10</v>
      </c>
      <c r="L312" s="40">
        <v>1</v>
      </c>
      <c r="M312" s="2">
        <f t="shared" si="43"/>
        <v>14</v>
      </c>
      <c r="N312" s="2">
        <f t="shared" si="44"/>
        <v>0.25</v>
      </c>
      <c r="O312" s="2">
        <f t="shared" si="45"/>
        <v>1.4000000000000001</v>
      </c>
      <c r="P312" s="2">
        <f t="shared" si="46"/>
        <v>12.6</v>
      </c>
      <c r="Q312" s="2">
        <f t="shared" si="47"/>
        <v>1.6500000000000001</v>
      </c>
      <c r="R312" s="2">
        <f>P312</f>
        <v>12.6</v>
      </c>
      <c r="S312" s="2"/>
      <c r="T312" s="2"/>
      <c r="U312" s="2"/>
      <c r="V312" s="2"/>
      <c r="W312" s="2"/>
    </row>
    <row r="313" spans="1:23">
      <c r="A313">
        <f t="shared" si="48"/>
        <v>7</v>
      </c>
      <c r="B313" t="s">
        <v>458</v>
      </c>
      <c r="C313"/>
      <c r="D313"/>
      <c r="E313"/>
      <c r="F313"/>
      <c r="G313"/>
      <c r="H313"/>
      <c r="I313"/>
      <c r="J313" s="2">
        <v>15</v>
      </c>
      <c r="K313" s="2">
        <v>12</v>
      </c>
      <c r="L313" s="40">
        <v>2</v>
      </c>
      <c r="M313" s="2">
        <f t="shared" si="43"/>
        <v>12</v>
      </c>
      <c r="N313" s="2">
        <f t="shared" si="44"/>
        <v>0.25</v>
      </c>
      <c r="O313" s="2">
        <f t="shared" si="45"/>
        <v>1.2000000000000002</v>
      </c>
      <c r="P313" s="2">
        <f t="shared" si="46"/>
        <v>10.8</v>
      </c>
      <c r="Q313" s="2">
        <f t="shared" si="47"/>
        <v>1.4500000000000002</v>
      </c>
      <c r="R313" s="2">
        <f>P313</f>
        <v>10.8</v>
      </c>
      <c r="S313" s="2"/>
      <c r="T313" s="2"/>
      <c r="U313" s="2"/>
      <c r="V313" s="2"/>
      <c r="W313" s="2"/>
    </row>
    <row r="314" spans="1:23">
      <c r="A314">
        <f t="shared" si="48"/>
        <v>8</v>
      </c>
      <c r="B314" t="s">
        <v>340</v>
      </c>
      <c r="C314"/>
      <c r="D314"/>
      <c r="E314"/>
      <c r="F314"/>
      <c r="G314"/>
      <c r="H314"/>
      <c r="I314"/>
      <c r="J314" s="2">
        <v>18</v>
      </c>
      <c r="K314" s="2">
        <v>14</v>
      </c>
      <c r="L314" s="40">
        <v>2</v>
      </c>
      <c r="M314" s="2">
        <f t="shared" si="43"/>
        <v>14</v>
      </c>
      <c r="N314" s="2">
        <f t="shared" si="44"/>
        <v>0.25</v>
      </c>
      <c r="O314" s="2">
        <f t="shared" si="45"/>
        <v>1.4000000000000001</v>
      </c>
      <c r="P314" s="2">
        <f t="shared" si="46"/>
        <v>12.6</v>
      </c>
      <c r="Q314" s="2">
        <f t="shared" si="47"/>
        <v>1.6500000000000001</v>
      </c>
      <c r="R314" s="2">
        <f>P314</f>
        <v>12.6</v>
      </c>
      <c r="S314" s="2"/>
      <c r="T314" s="2"/>
      <c r="U314" s="2"/>
      <c r="V314" s="2"/>
      <c r="W314" s="2"/>
    </row>
    <row r="315" spans="1:23">
      <c r="A315">
        <f t="shared" si="48"/>
        <v>9</v>
      </c>
      <c r="B315" t="s">
        <v>459</v>
      </c>
      <c r="C315"/>
      <c r="D315"/>
      <c r="E315"/>
      <c r="F315"/>
      <c r="G315"/>
      <c r="H315"/>
      <c r="I315"/>
      <c r="J315" s="2">
        <v>8</v>
      </c>
      <c r="K315" s="2">
        <v>5</v>
      </c>
      <c r="M315" s="2">
        <f t="shared" si="43"/>
        <v>0</v>
      </c>
      <c r="N315" s="2">
        <f t="shared" si="44"/>
        <v>0.25</v>
      </c>
      <c r="O315" s="2">
        <f t="shared" si="45"/>
        <v>0</v>
      </c>
      <c r="P315" s="2">
        <f t="shared" si="46"/>
        <v>0</v>
      </c>
      <c r="Q315" s="2">
        <f t="shared" si="47"/>
        <v>0.25</v>
      </c>
      <c r="S315" s="2"/>
      <c r="T315" s="2"/>
      <c r="U315" s="2"/>
      <c r="V315" s="2"/>
      <c r="W315" s="2"/>
    </row>
    <row r="316" spans="1:23">
      <c r="A316">
        <f t="shared" si="48"/>
        <v>10</v>
      </c>
      <c r="B316" t="s">
        <v>460</v>
      </c>
      <c r="C316"/>
      <c r="D316"/>
      <c r="E316"/>
      <c r="F316"/>
      <c r="G316"/>
      <c r="H316"/>
      <c r="I316"/>
      <c r="J316" s="2">
        <v>15</v>
      </c>
      <c r="K316" s="2">
        <v>12</v>
      </c>
      <c r="L316" s="40">
        <v>1</v>
      </c>
      <c r="M316" s="2">
        <f t="shared" si="43"/>
        <v>15</v>
      </c>
      <c r="N316" s="2">
        <f t="shared" si="44"/>
        <v>0.25</v>
      </c>
      <c r="O316" s="2">
        <f t="shared" si="45"/>
        <v>1.5</v>
      </c>
      <c r="P316" s="2">
        <f t="shared" si="46"/>
        <v>13.5</v>
      </c>
      <c r="Q316" s="2">
        <f t="shared" si="47"/>
        <v>1.75</v>
      </c>
      <c r="R316" s="2">
        <f>P316</f>
        <v>13.5</v>
      </c>
      <c r="S316" s="2"/>
      <c r="T316" s="2"/>
      <c r="U316" s="2"/>
      <c r="V316" s="2"/>
      <c r="W316" s="2"/>
    </row>
    <row r="317" spans="1:23">
      <c r="A317">
        <f t="shared" si="48"/>
        <v>11</v>
      </c>
      <c r="B317" t="s">
        <v>509</v>
      </c>
      <c r="C317"/>
      <c r="D317"/>
      <c r="E317"/>
      <c r="F317"/>
      <c r="G317"/>
      <c r="H317"/>
      <c r="I317"/>
      <c r="J317" s="2">
        <v>15</v>
      </c>
      <c r="K317" s="2">
        <f t="shared" si="50"/>
        <v>12</v>
      </c>
      <c r="L317" s="40">
        <v>1</v>
      </c>
      <c r="M317" s="2">
        <f t="shared" si="43"/>
        <v>15</v>
      </c>
      <c r="N317" s="2">
        <f t="shared" si="44"/>
        <v>0.25</v>
      </c>
      <c r="O317" s="2">
        <f t="shared" si="45"/>
        <v>1.5</v>
      </c>
      <c r="P317" s="2">
        <f t="shared" si="46"/>
        <v>13.5</v>
      </c>
      <c r="Q317" s="2">
        <f t="shared" si="47"/>
        <v>1.75</v>
      </c>
      <c r="R317" s="2">
        <f>P317</f>
        <v>13.5</v>
      </c>
      <c r="S317" s="2"/>
      <c r="T317" s="2"/>
      <c r="U317" s="2"/>
      <c r="V317" s="2"/>
      <c r="W317" s="2"/>
    </row>
    <row r="318" spans="1:23">
      <c r="A318">
        <f t="shared" si="48"/>
        <v>12</v>
      </c>
      <c r="B318" t="s">
        <v>531</v>
      </c>
      <c r="C318"/>
      <c r="D318"/>
      <c r="E318"/>
      <c r="F318"/>
      <c r="G318"/>
      <c r="H318"/>
      <c r="I318"/>
      <c r="J318" s="2">
        <v>10</v>
      </c>
      <c r="K318" s="2">
        <v>8</v>
      </c>
      <c r="M318" s="2">
        <f t="shared" si="43"/>
        <v>0</v>
      </c>
      <c r="N318" s="2">
        <f t="shared" si="44"/>
        <v>0.25</v>
      </c>
      <c r="O318" s="2">
        <f t="shared" si="45"/>
        <v>0</v>
      </c>
      <c r="P318" s="2">
        <f t="shared" si="46"/>
        <v>0</v>
      </c>
      <c r="Q318" s="2">
        <f t="shared" si="47"/>
        <v>0.25</v>
      </c>
      <c r="S318" s="2"/>
      <c r="T318" s="2"/>
      <c r="U318" s="2"/>
      <c r="V318" s="2"/>
      <c r="W318" s="2"/>
    </row>
    <row r="319" spans="1:23">
      <c r="A319">
        <v>1</v>
      </c>
      <c r="B319" t="s">
        <v>461</v>
      </c>
      <c r="C319"/>
      <c r="D319"/>
      <c r="E319"/>
      <c r="F319"/>
      <c r="G319"/>
      <c r="H319"/>
      <c r="I319"/>
      <c r="J319" s="2">
        <v>15</v>
      </c>
      <c r="K319" s="2">
        <v>10</v>
      </c>
      <c r="L319" s="40">
        <v>2</v>
      </c>
      <c r="M319" s="2">
        <f t="shared" si="43"/>
        <v>10</v>
      </c>
      <c r="N319" s="2">
        <f t="shared" si="44"/>
        <v>0.25</v>
      </c>
      <c r="O319" s="2">
        <f t="shared" si="45"/>
        <v>1</v>
      </c>
      <c r="P319" s="2">
        <f t="shared" si="46"/>
        <v>9</v>
      </c>
      <c r="Q319" s="2">
        <f t="shared" si="47"/>
        <v>1.25</v>
      </c>
      <c r="R319" s="2">
        <f>P319</f>
        <v>9</v>
      </c>
      <c r="S319" s="2"/>
      <c r="T319" s="2"/>
      <c r="U319" s="2"/>
      <c r="V319" s="2"/>
      <c r="W319" s="2"/>
    </row>
    <row r="320" spans="1:23">
      <c r="A320">
        <f t="shared" si="48"/>
        <v>2</v>
      </c>
      <c r="B320" t="s">
        <v>462</v>
      </c>
      <c r="C320"/>
      <c r="D320"/>
      <c r="E320"/>
      <c r="F320"/>
      <c r="G320"/>
      <c r="H320"/>
      <c r="I320"/>
      <c r="J320" s="2">
        <v>20</v>
      </c>
      <c r="K320" s="2">
        <v>15</v>
      </c>
      <c r="M320" s="2">
        <f t="shared" si="43"/>
        <v>0</v>
      </c>
      <c r="N320" s="2">
        <f t="shared" si="44"/>
        <v>0.25</v>
      </c>
      <c r="O320" s="2">
        <f t="shared" si="45"/>
        <v>0</v>
      </c>
      <c r="P320" s="2">
        <f t="shared" si="46"/>
        <v>0</v>
      </c>
      <c r="Q320" s="2">
        <f t="shared" si="47"/>
        <v>0.25</v>
      </c>
      <c r="S320" s="2"/>
      <c r="T320" s="2"/>
      <c r="U320" s="2"/>
      <c r="V320" s="2"/>
      <c r="W320" s="2"/>
    </row>
    <row r="321" spans="1:23">
      <c r="A321">
        <f t="shared" si="48"/>
        <v>3</v>
      </c>
      <c r="B321" t="s">
        <v>245</v>
      </c>
      <c r="C321"/>
      <c r="D321"/>
      <c r="E321"/>
      <c r="F321"/>
      <c r="G321"/>
      <c r="H321"/>
      <c r="I321"/>
      <c r="J321" s="2">
        <v>50</v>
      </c>
      <c r="K321" s="2">
        <f t="shared" si="50"/>
        <v>40</v>
      </c>
      <c r="L321" s="40">
        <v>2</v>
      </c>
      <c r="M321" s="2">
        <f t="shared" si="43"/>
        <v>40</v>
      </c>
      <c r="N321" s="2">
        <f t="shared" si="44"/>
        <v>0.25</v>
      </c>
      <c r="O321" s="2">
        <f t="shared" si="45"/>
        <v>4</v>
      </c>
      <c r="P321" s="2">
        <f t="shared" si="46"/>
        <v>36</v>
      </c>
      <c r="Q321" s="2">
        <f t="shared" si="47"/>
        <v>4.25</v>
      </c>
      <c r="R321" s="2">
        <f>P321</f>
        <v>36</v>
      </c>
      <c r="S321" s="2"/>
      <c r="T321" s="2"/>
      <c r="U321" s="2"/>
      <c r="V321" s="2"/>
      <c r="W321" s="2"/>
    </row>
    <row r="322" spans="1:23">
      <c r="A322">
        <v>1</v>
      </c>
      <c r="B322" t="s">
        <v>463</v>
      </c>
      <c r="C322"/>
      <c r="D322"/>
      <c r="E322"/>
      <c r="F322"/>
      <c r="G322"/>
      <c r="H322"/>
      <c r="I322"/>
      <c r="J322" s="2">
        <v>10</v>
      </c>
      <c r="K322" s="2">
        <v>5</v>
      </c>
      <c r="L322" s="40">
        <v>2</v>
      </c>
      <c r="M322" s="2">
        <f t="shared" si="43"/>
        <v>5</v>
      </c>
      <c r="N322" s="2">
        <f t="shared" si="44"/>
        <v>0.25</v>
      </c>
      <c r="O322" s="2">
        <f t="shared" si="45"/>
        <v>0.5</v>
      </c>
      <c r="P322" s="2">
        <f t="shared" si="46"/>
        <v>4.5</v>
      </c>
      <c r="Q322" s="2">
        <f t="shared" si="47"/>
        <v>0.75</v>
      </c>
      <c r="R322" s="2">
        <f>P322</f>
        <v>4.5</v>
      </c>
      <c r="S322" s="2"/>
      <c r="T322" s="2"/>
      <c r="U322" s="2"/>
      <c r="V322" s="2"/>
      <c r="W322" s="2"/>
    </row>
    <row r="323" spans="1:23">
      <c r="A323">
        <f t="shared" si="48"/>
        <v>2</v>
      </c>
      <c r="B323" t="s">
        <v>464</v>
      </c>
      <c r="C323"/>
      <c r="D323"/>
      <c r="E323"/>
      <c r="F323"/>
      <c r="G323"/>
      <c r="H323"/>
      <c r="I323"/>
      <c r="J323" s="2">
        <v>5</v>
      </c>
      <c r="K323" s="2">
        <v>3</v>
      </c>
      <c r="M323" s="2">
        <f t="shared" si="43"/>
        <v>0</v>
      </c>
      <c r="N323" s="2">
        <f t="shared" si="44"/>
        <v>0.25</v>
      </c>
      <c r="O323" s="2">
        <f t="shared" si="45"/>
        <v>0</v>
      </c>
      <c r="P323" s="2">
        <f t="shared" si="46"/>
        <v>0</v>
      </c>
      <c r="Q323" s="2">
        <f t="shared" si="47"/>
        <v>0.25</v>
      </c>
      <c r="S323" s="2"/>
      <c r="T323" s="2"/>
      <c r="U323" s="2"/>
      <c r="V323" s="2"/>
      <c r="W323" s="2"/>
    </row>
    <row r="324" spans="1:23">
      <c r="A324">
        <f t="shared" ref="A324:A329" si="51">1+A323</f>
        <v>3</v>
      </c>
      <c r="B324" t="s">
        <v>465</v>
      </c>
      <c r="C324"/>
      <c r="D324"/>
      <c r="E324"/>
      <c r="F324"/>
      <c r="G324"/>
      <c r="H324"/>
      <c r="I324"/>
      <c r="J324" s="2">
        <v>15</v>
      </c>
      <c r="K324" s="2">
        <v>10</v>
      </c>
      <c r="L324" s="40">
        <v>2</v>
      </c>
      <c r="M324" s="2">
        <f t="shared" ref="M324:M329" si="52">IF(L324=1,J324,IF(L324=2,K324,0))</f>
        <v>10</v>
      </c>
      <c r="N324" s="2">
        <f t="shared" ref="N324:N329" si="53">IF(J324&gt;0,0.25,0)</f>
        <v>0.25</v>
      </c>
      <c r="O324" s="2">
        <f t="shared" ref="O324:O329" si="54">IF(M324&gt;80,8,M324*0.1)</f>
        <v>1</v>
      </c>
      <c r="P324" s="2">
        <f t="shared" ref="P324:P329" si="55">+M324-O324</f>
        <v>9</v>
      </c>
      <c r="Q324" s="2">
        <f t="shared" ref="Q324:Q329" si="56">+N324+O324</f>
        <v>1.25</v>
      </c>
      <c r="R324" s="2">
        <f>P324</f>
        <v>9</v>
      </c>
      <c r="S324" s="2"/>
      <c r="T324" s="2"/>
      <c r="U324" s="2"/>
      <c r="V324" s="2"/>
      <c r="W324" s="2"/>
    </row>
    <row r="325" spans="1:23">
      <c r="A325">
        <f t="shared" si="51"/>
        <v>4</v>
      </c>
      <c r="B325" t="s">
        <v>466</v>
      </c>
      <c r="C325"/>
      <c r="D325"/>
      <c r="E325"/>
      <c r="F325"/>
      <c r="G325"/>
      <c r="H325"/>
      <c r="I325"/>
      <c r="J325" s="2">
        <v>10</v>
      </c>
      <c r="K325" s="2">
        <v>5</v>
      </c>
      <c r="M325" s="2">
        <f t="shared" si="52"/>
        <v>0</v>
      </c>
      <c r="N325" s="2">
        <f t="shared" si="53"/>
        <v>0.25</v>
      </c>
      <c r="O325" s="2">
        <f t="shared" si="54"/>
        <v>0</v>
      </c>
      <c r="P325" s="2">
        <f t="shared" si="55"/>
        <v>0</v>
      </c>
      <c r="Q325" s="2">
        <f t="shared" si="56"/>
        <v>0.25</v>
      </c>
      <c r="S325" s="2"/>
      <c r="T325" s="2"/>
      <c r="U325" s="2"/>
      <c r="V325" s="2"/>
      <c r="W325" s="2"/>
    </row>
    <row r="326" spans="1:23">
      <c r="A326">
        <f t="shared" si="51"/>
        <v>5</v>
      </c>
      <c r="B326" t="s">
        <v>467</v>
      </c>
      <c r="C326"/>
      <c r="D326"/>
      <c r="E326"/>
      <c r="F326"/>
      <c r="G326"/>
      <c r="H326"/>
      <c r="I326"/>
      <c r="J326" s="2">
        <v>20</v>
      </c>
      <c r="K326" s="2">
        <v>15</v>
      </c>
      <c r="L326" s="40">
        <v>2</v>
      </c>
      <c r="M326" s="2">
        <f t="shared" si="52"/>
        <v>15</v>
      </c>
      <c r="N326" s="2">
        <f t="shared" si="53"/>
        <v>0.25</v>
      </c>
      <c r="O326" s="2">
        <f t="shared" si="54"/>
        <v>1.5</v>
      </c>
      <c r="P326" s="2">
        <f t="shared" si="55"/>
        <v>13.5</v>
      </c>
      <c r="Q326" s="2">
        <f t="shared" si="56"/>
        <v>1.75</v>
      </c>
      <c r="R326" s="2">
        <f>P326</f>
        <v>13.5</v>
      </c>
      <c r="S326" s="2"/>
      <c r="T326" s="2"/>
      <c r="U326" s="2"/>
      <c r="V326" s="2"/>
      <c r="W326" s="2"/>
    </row>
    <row r="327" spans="1:23">
      <c r="A327">
        <v>1</v>
      </c>
      <c r="B327" t="s">
        <v>468</v>
      </c>
      <c r="C327"/>
      <c r="D327"/>
      <c r="E327"/>
      <c r="F327"/>
      <c r="G327"/>
      <c r="H327"/>
      <c r="I327"/>
      <c r="J327" s="2">
        <v>30</v>
      </c>
      <c r="K327" s="2">
        <v>25</v>
      </c>
      <c r="L327" s="40">
        <v>2</v>
      </c>
      <c r="M327" s="2">
        <f t="shared" si="52"/>
        <v>25</v>
      </c>
      <c r="N327" s="2">
        <f t="shared" si="53"/>
        <v>0.25</v>
      </c>
      <c r="O327" s="2">
        <f t="shared" si="54"/>
        <v>2.5</v>
      </c>
      <c r="P327" s="2">
        <f t="shared" si="55"/>
        <v>22.5</v>
      </c>
      <c r="Q327" s="2">
        <f t="shared" si="56"/>
        <v>2.75</v>
      </c>
      <c r="R327" s="2">
        <f>P327</f>
        <v>22.5</v>
      </c>
      <c r="S327" s="2"/>
      <c r="T327" s="2"/>
      <c r="U327" s="2"/>
      <c r="V327" s="2"/>
      <c r="W327" s="2"/>
    </row>
    <row r="328" spans="1:23">
      <c r="A328">
        <v>1</v>
      </c>
      <c r="B328" t="s">
        <v>469</v>
      </c>
      <c r="C328"/>
      <c r="D328"/>
      <c r="E328"/>
      <c r="F328"/>
      <c r="G328"/>
      <c r="H328"/>
      <c r="I328"/>
      <c r="J328" s="2">
        <v>25</v>
      </c>
      <c r="K328" s="2">
        <v>25</v>
      </c>
      <c r="M328" s="2">
        <f t="shared" si="52"/>
        <v>0</v>
      </c>
      <c r="N328" s="2">
        <f t="shared" si="53"/>
        <v>0.25</v>
      </c>
      <c r="O328" s="2">
        <f t="shared" si="54"/>
        <v>0</v>
      </c>
      <c r="P328" s="2">
        <f t="shared" si="55"/>
        <v>0</v>
      </c>
      <c r="Q328" s="2">
        <f t="shared" si="56"/>
        <v>0.25</v>
      </c>
      <c r="S328" s="2"/>
      <c r="T328" s="2"/>
      <c r="U328" s="2"/>
      <c r="V328" s="2"/>
      <c r="W328" s="2"/>
    </row>
    <row r="329" spans="1:23">
      <c r="A329">
        <f t="shared" si="51"/>
        <v>2</v>
      </c>
      <c r="B329" t="s">
        <v>470</v>
      </c>
      <c r="C329"/>
      <c r="D329"/>
      <c r="E329"/>
      <c r="F329"/>
      <c r="G329"/>
      <c r="H329"/>
      <c r="I329"/>
      <c r="J329" s="2">
        <v>40</v>
      </c>
      <c r="K329" s="2">
        <v>40</v>
      </c>
      <c r="M329" s="2">
        <f t="shared" si="52"/>
        <v>0</v>
      </c>
      <c r="N329" s="2">
        <f t="shared" si="53"/>
        <v>0.25</v>
      </c>
      <c r="O329" s="2">
        <f t="shared" si="54"/>
        <v>0</v>
      </c>
      <c r="P329" s="2">
        <f t="shared" si="55"/>
        <v>0</v>
      </c>
      <c r="Q329" s="2">
        <f t="shared" si="56"/>
        <v>0.25</v>
      </c>
      <c r="S329" s="2"/>
      <c r="T329" s="2"/>
      <c r="U329" s="2"/>
      <c r="V329" s="2"/>
      <c r="W329" s="2"/>
    </row>
    <row r="330" spans="1:23">
      <c r="A330">
        <f t="shared" ref="A330:A353" si="57">1+A329</f>
        <v>3</v>
      </c>
      <c r="B330" t="s">
        <v>471</v>
      </c>
      <c r="C330"/>
      <c r="D330"/>
      <c r="E330"/>
      <c r="F330"/>
      <c r="G330"/>
      <c r="H330"/>
      <c r="I330"/>
      <c r="J330" s="2">
        <v>30</v>
      </c>
      <c r="K330" s="2">
        <v>25</v>
      </c>
      <c r="M330" s="2">
        <f t="shared" ref="M330:M353" si="58">IF(L330=1,J330,IF(L330=2,K330,0))</f>
        <v>0</v>
      </c>
      <c r="N330" s="2">
        <f t="shared" ref="N330:N353" si="59">IF(J330&gt;0,0.25,0)</f>
        <v>0.25</v>
      </c>
      <c r="O330" s="2">
        <f t="shared" ref="O330:O353" si="60">IF(M330&gt;80,8,M330*0.1)</f>
        <v>0</v>
      </c>
      <c r="P330" s="2">
        <f t="shared" ref="P330:P353" si="61">+M330-O330</f>
        <v>0</v>
      </c>
      <c r="Q330" s="2">
        <f t="shared" ref="Q330:Q353" si="62">+N330+O330</f>
        <v>0.25</v>
      </c>
      <c r="S330" s="2"/>
      <c r="T330" s="2"/>
      <c r="U330" s="2"/>
      <c r="V330" s="2"/>
      <c r="W330" s="2"/>
    </row>
    <row r="331" spans="1:23">
      <c r="A331">
        <f t="shared" si="57"/>
        <v>4</v>
      </c>
      <c r="B331" t="s">
        <v>472</v>
      </c>
      <c r="C331"/>
      <c r="D331"/>
      <c r="E331"/>
      <c r="F331"/>
      <c r="G331"/>
      <c r="H331"/>
      <c r="I331"/>
      <c r="J331" s="2">
        <v>20</v>
      </c>
      <c r="K331" s="2">
        <v>15</v>
      </c>
      <c r="M331" s="2">
        <f t="shared" si="58"/>
        <v>0</v>
      </c>
      <c r="N331" s="2">
        <f t="shared" si="59"/>
        <v>0.25</v>
      </c>
      <c r="O331" s="2">
        <f t="shared" si="60"/>
        <v>0</v>
      </c>
      <c r="P331" s="2">
        <f t="shared" si="61"/>
        <v>0</v>
      </c>
      <c r="Q331" s="2">
        <f t="shared" si="62"/>
        <v>0.25</v>
      </c>
      <c r="S331" s="2"/>
      <c r="T331" s="2"/>
      <c r="U331" s="2"/>
      <c r="V331" s="2"/>
      <c r="W331" s="2"/>
    </row>
    <row r="332" spans="1:23">
      <c r="A332">
        <f t="shared" si="57"/>
        <v>5</v>
      </c>
      <c r="B332" t="s">
        <v>473</v>
      </c>
      <c r="C332"/>
      <c r="D332"/>
      <c r="E332"/>
      <c r="F332"/>
      <c r="G332"/>
      <c r="H332"/>
      <c r="I332"/>
      <c r="J332" s="2">
        <v>20</v>
      </c>
      <c r="K332" s="2">
        <v>15</v>
      </c>
      <c r="M332" s="2">
        <f t="shared" si="58"/>
        <v>0</v>
      </c>
      <c r="N332" s="2">
        <f t="shared" si="59"/>
        <v>0.25</v>
      </c>
      <c r="O332" s="2">
        <f t="shared" si="60"/>
        <v>0</v>
      </c>
      <c r="P332" s="2">
        <f t="shared" si="61"/>
        <v>0</v>
      </c>
      <c r="Q332" s="2">
        <f t="shared" si="62"/>
        <v>0.25</v>
      </c>
      <c r="S332" s="2"/>
      <c r="T332" s="2"/>
      <c r="U332" s="2"/>
      <c r="V332" s="2"/>
      <c r="W332" s="2"/>
    </row>
    <row r="333" spans="1:23">
      <c r="A333">
        <f t="shared" si="57"/>
        <v>6</v>
      </c>
      <c r="B333" t="s">
        <v>474</v>
      </c>
      <c r="C333"/>
      <c r="D333"/>
      <c r="E333"/>
      <c r="F333"/>
      <c r="G333"/>
      <c r="H333"/>
      <c r="I333"/>
      <c r="J333" s="2">
        <v>25</v>
      </c>
      <c r="K333" s="2">
        <v>20</v>
      </c>
      <c r="L333" s="40">
        <v>2</v>
      </c>
      <c r="M333" s="2">
        <f t="shared" si="58"/>
        <v>20</v>
      </c>
      <c r="N333" s="2">
        <f t="shared" si="59"/>
        <v>0.25</v>
      </c>
      <c r="O333" s="2">
        <f t="shared" si="60"/>
        <v>2</v>
      </c>
      <c r="P333" s="2">
        <f t="shared" si="61"/>
        <v>18</v>
      </c>
      <c r="Q333" s="2">
        <f t="shared" si="62"/>
        <v>2.25</v>
      </c>
      <c r="R333" s="2">
        <f>P333</f>
        <v>18</v>
      </c>
      <c r="S333" s="2"/>
      <c r="T333" s="2"/>
      <c r="U333" s="2"/>
      <c r="V333" s="2"/>
      <c r="W333" s="2"/>
    </row>
    <row r="334" spans="1:23">
      <c r="A334">
        <f t="shared" si="57"/>
        <v>7</v>
      </c>
      <c r="B334" t="s">
        <v>156</v>
      </c>
      <c r="C334"/>
      <c r="D334"/>
      <c r="E334"/>
      <c r="F334"/>
      <c r="G334"/>
      <c r="H334"/>
      <c r="I334"/>
      <c r="J334" s="2">
        <v>15</v>
      </c>
      <c r="K334" s="2">
        <v>10</v>
      </c>
      <c r="L334" s="40">
        <v>2</v>
      </c>
      <c r="M334" s="2">
        <f t="shared" si="58"/>
        <v>10</v>
      </c>
      <c r="N334" s="2">
        <f t="shared" si="59"/>
        <v>0.25</v>
      </c>
      <c r="O334" s="2">
        <f t="shared" si="60"/>
        <v>1</v>
      </c>
      <c r="P334" s="2">
        <f t="shared" si="61"/>
        <v>9</v>
      </c>
      <c r="Q334" s="2">
        <f t="shared" si="62"/>
        <v>1.25</v>
      </c>
      <c r="R334" s="2">
        <f>P334</f>
        <v>9</v>
      </c>
      <c r="S334" s="2"/>
      <c r="T334" s="2"/>
      <c r="U334" s="2"/>
      <c r="V334" s="2"/>
      <c r="W334" s="2"/>
    </row>
    <row r="335" spans="1:23">
      <c r="A335">
        <f t="shared" si="57"/>
        <v>8</v>
      </c>
      <c r="B335" t="s">
        <v>475</v>
      </c>
      <c r="C335"/>
      <c r="D335"/>
      <c r="E335"/>
      <c r="F335"/>
      <c r="G335"/>
      <c r="H335"/>
      <c r="I335"/>
      <c r="J335" s="2">
        <v>30</v>
      </c>
      <c r="K335" s="2">
        <v>25</v>
      </c>
      <c r="L335" s="40">
        <v>2</v>
      </c>
      <c r="M335" s="2">
        <f t="shared" si="58"/>
        <v>25</v>
      </c>
      <c r="N335" s="2">
        <f t="shared" si="59"/>
        <v>0.25</v>
      </c>
      <c r="O335" s="2">
        <f t="shared" si="60"/>
        <v>2.5</v>
      </c>
      <c r="P335" s="2">
        <f t="shared" si="61"/>
        <v>22.5</v>
      </c>
      <c r="Q335" s="2">
        <f t="shared" si="62"/>
        <v>2.75</v>
      </c>
      <c r="R335" s="2">
        <f>P335</f>
        <v>22.5</v>
      </c>
      <c r="S335" s="2"/>
      <c r="T335" s="2"/>
      <c r="U335" s="2"/>
      <c r="V335" s="2"/>
      <c r="W335" s="2"/>
    </row>
    <row r="336" spans="1:23">
      <c r="A336">
        <f t="shared" si="57"/>
        <v>9</v>
      </c>
      <c r="B336" t="s">
        <v>476</v>
      </c>
      <c r="C336"/>
      <c r="D336"/>
      <c r="E336"/>
      <c r="F336"/>
      <c r="G336"/>
      <c r="H336"/>
      <c r="I336"/>
      <c r="J336" s="2">
        <v>30</v>
      </c>
      <c r="K336" s="2">
        <v>25</v>
      </c>
      <c r="L336" s="40">
        <v>2</v>
      </c>
      <c r="M336" s="2">
        <f t="shared" si="58"/>
        <v>25</v>
      </c>
      <c r="N336" s="2">
        <f t="shared" si="59"/>
        <v>0.25</v>
      </c>
      <c r="O336" s="2">
        <f t="shared" si="60"/>
        <v>2.5</v>
      </c>
      <c r="P336" s="2">
        <f t="shared" si="61"/>
        <v>22.5</v>
      </c>
      <c r="Q336" s="2">
        <f t="shared" si="62"/>
        <v>2.75</v>
      </c>
      <c r="R336" s="2">
        <f>P336</f>
        <v>22.5</v>
      </c>
      <c r="S336" s="2"/>
      <c r="T336" s="2"/>
      <c r="U336" s="2"/>
      <c r="V336" s="2"/>
      <c r="W336" s="2"/>
    </row>
    <row r="337" spans="1:23">
      <c r="A337">
        <f t="shared" si="57"/>
        <v>10</v>
      </c>
      <c r="B337" t="s">
        <v>477</v>
      </c>
      <c r="C337"/>
      <c r="D337"/>
      <c r="E337"/>
      <c r="F337"/>
      <c r="G337"/>
      <c r="H337"/>
      <c r="I337"/>
      <c r="J337" s="2">
        <v>25</v>
      </c>
      <c r="K337" s="2">
        <v>25</v>
      </c>
      <c r="M337" s="2">
        <f t="shared" si="58"/>
        <v>0</v>
      </c>
      <c r="N337" s="2">
        <f t="shared" si="59"/>
        <v>0.25</v>
      </c>
      <c r="O337" s="2">
        <f t="shared" si="60"/>
        <v>0</v>
      </c>
      <c r="P337" s="2">
        <f t="shared" si="61"/>
        <v>0</v>
      </c>
      <c r="Q337" s="2">
        <f t="shared" si="62"/>
        <v>0.25</v>
      </c>
      <c r="S337" s="2"/>
      <c r="T337" s="2"/>
      <c r="U337" s="2"/>
      <c r="V337" s="2"/>
      <c r="W337" s="2"/>
    </row>
    <row r="338" spans="1:23">
      <c r="A338">
        <f t="shared" si="57"/>
        <v>11</v>
      </c>
      <c r="B338" t="s">
        <v>478</v>
      </c>
      <c r="C338"/>
      <c r="D338"/>
      <c r="E338"/>
      <c r="F338"/>
      <c r="G338"/>
      <c r="H338"/>
      <c r="I338"/>
      <c r="J338" s="2">
        <v>25</v>
      </c>
      <c r="K338" s="2">
        <v>25</v>
      </c>
      <c r="L338" s="40">
        <v>2</v>
      </c>
      <c r="M338" s="2">
        <f t="shared" si="58"/>
        <v>25</v>
      </c>
      <c r="N338" s="2">
        <f t="shared" si="59"/>
        <v>0.25</v>
      </c>
      <c r="O338" s="2">
        <f t="shared" si="60"/>
        <v>2.5</v>
      </c>
      <c r="P338" s="2">
        <f t="shared" si="61"/>
        <v>22.5</v>
      </c>
      <c r="Q338" s="2">
        <f t="shared" si="62"/>
        <v>2.75</v>
      </c>
      <c r="R338" s="2">
        <f>P338</f>
        <v>22.5</v>
      </c>
      <c r="S338" s="2"/>
      <c r="T338" s="2"/>
      <c r="U338" s="2"/>
      <c r="V338" s="2"/>
      <c r="W338" s="2"/>
    </row>
    <row r="339" spans="1:23">
      <c r="A339">
        <f t="shared" si="57"/>
        <v>12</v>
      </c>
      <c r="B339" t="s">
        <v>479</v>
      </c>
      <c r="C339"/>
      <c r="D339"/>
      <c r="E339"/>
      <c r="F339"/>
      <c r="G339"/>
      <c r="H339"/>
      <c r="I339"/>
      <c r="J339" s="2">
        <v>50</v>
      </c>
      <c r="K339" s="2">
        <v>40</v>
      </c>
      <c r="M339" s="2">
        <f t="shared" si="58"/>
        <v>0</v>
      </c>
      <c r="N339" s="2">
        <f t="shared" si="59"/>
        <v>0.25</v>
      </c>
      <c r="O339" s="2">
        <f t="shared" si="60"/>
        <v>0</v>
      </c>
      <c r="P339" s="2">
        <f t="shared" si="61"/>
        <v>0</v>
      </c>
      <c r="Q339" s="2">
        <f t="shared" si="62"/>
        <v>0.25</v>
      </c>
      <c r="S339" s="2"/>
      <c r="T339" s="2"/>
      <c r="U339" s="2"/>
      <c r="V339" s="2"/>
      <c r="W339" s="2"/>
    </row>
    <row r="340" spans="1:23">
      <c r="A340">
        <f t="shared" si="57"/>
        <v>13</v>
      </c>
      <c r="B340" t="s">
        <v>480</v>
      </c>
      <c r="C340"/>
      <c r="D340"/>
      <c r="E340"/>
      <c r="F340"/>
      <c r="G340"/>
      <c r="H340"/>
      <c r="I340"/>
      <c r="J340" s="2">
        <v>50</v>
      </c>
      <c r="K340" s="2">
        <v>40</v>
      </c>
      <c r="L340" s="40">
        <v>2</v>
      </c>
      <c r="M340" s="2">
        <f t="shared" si="58"/>
        <v>40</v>
      </c>
      <c r="N340" s="2">
        <f t="shared" si="59"/>
        <v>0.25</v>
      </c>
      <c r="O340" s="2">
        <f t="shared" si="60"/>
        <v>4</v>
      </c>
      <c r="P340" s="2">
        <f t="shared" si="61"/>
        <v>36</v>
      </c>
      <c r="Q340" s="2">
        <f t="shared" si="62"/>
        <v>4.25</v>
      </c>
      <c r="R340" s="2">
        <f>P340</f>
        <v>36</v>
      </c>
      <c r="S340" s="2"/>
      <c r="T340" s="2"/>
      <c r="U340" s="2"/>
      <c r="V340" s="2"/>
      <c r="W340" s="2"/>
    </row>
    <row r="341" spans="1:23">
      <c r="A341">
        <f t="shared" si="57"/>
        <v>14</v>
      </c>
      <c r="B341" t="s">
        <v>481</v>
      </c>
      <c r="C341"/>
      <c r="D341"/>
      <c r="E341"/>
      <c r="F341"/>
      <c r="G341"/>
      <c r="H341"/>
      <c r="I341"/>
      <c r="J341" s="2">
        <v>25</v>
      </c>
      <c r="K341" s="2">
        <v>25</v>
      </c>
      <c r="L341" s="40">
        <v>2</v>
      </c>
      <c r="M341" s="2">
        <f t="shared" si="58"/>
        <v>25</v>
      </c>
      <c r="N341" s="2">
        <f t="shared" si="59"/>
        <v>0.25</v>
      </c>
      <c r="O341" s="2">
        <f t="shared" si="60"/>
        <v>2.5</v>
      </c>
      <c r="P341" s="2">
        <f t="shared" si="61"/>
        <v>22.5</v>
      </c>
      <c r="Q341" s="2">
        <f t="shared" si="62"/>
        <v>2.75</v>
      </c>
      <c r="R341" s="2">
        <f>P341</f>
        <v>22.5</v>
      </c>
      <c r="S341" s="2"/>
      <c r="T341" s="2"/>
      <c r="U341" s="2"/>
      <c r="V341" s="2"/>
      <c r="W341" s="2"/>
    </row>
    <row r="342" spans="1:23">
      <c r="A342">
        <f t="shared" si="57"/>
        <v>15</v>
      </c>
      <c r="B342" t="s">
        <v>511</v>
      </c>
      <c r="C342"/>
      <c r="D342"/>
      <c r="E342"/>
      <c r="F342"/>
      <c r="G342"/>
      <c r="H342"/>
      <c r="I342"/>
      <c r="J342" s="2">
        <v>20</v>
      </c>
      <c r="K342" s="2">
        <v>20</v>
      </c>
      <c r="L342" s="40">
        <v>2</v>
      </c>
      <c r="M342" s="2">
        <f t="shared" si="58"/>
        <v>20</v>
      </c>
      <c r="N342" s="2">
        <f t="shared" si="59"/>
        <v>0.25</v>
      </c>
      <c r="O342" s="2">
        <f t="shared" si="60"/>
        <v>2</v>
      </c>
      <c r="P342" s="2">
        <f t="shared" si="61"/>
        <v>18</v>
      </c>
      <c r="Q342" s="2">
        <f t="shared" si="62"/>
        <v>2.25</v>
      </c>
      <c r="R342" s="2">
        <f>P342</f>
        <v>18</v>
      </c>
      <c r="S342" s="2"/>
      <c r="T342" s="2"/>
      <c r="U342" s="2"/>
      <c r="V342" s="2"/>
      <c r="W342" s="2"/>
    </row>
    <row r="343" spans="1:23">
      <c r="A343">
        <f t="shared" si="57"/>
        <v>16</v>
      </c>
      <c r="B343" t="s">
        <v>482</v>
      </c>
      <c r="C343"/>
      <c r="D343"/>
      <c r="E343"/>
      <c r="F343"/>
      <c r="G343"/>
      <c r="H343"/>
      <c r="I343"/>
      <c r="J343" s="2">
        <v>15</v>
      </c>
      <c r="K343" s="2">
        <v>10</v>
      </c>
      <c r="L343" s="40">
        <v>2</v>
      </c>
      <c r="M343" s="2">
        <f t="shared" si="58"/>
        <v>10</v>
      </c>
      <c r="N343" s="2">
        <f t="shared" si="59"/>
        <v>0.25</v>
      </c>
      <c r="O343" s="2">
        <f t="shared" si="60"/>
        <v>1</v>
      </c>
      <c r="P343" s="2">
        <f t="shared" si="61"/>
        <v>9</v>
      </c>
      <c r="Q343" s="2">
        <f t="shared" si="62"/>
        <v>1.25</v>
      </c>
      <c r="R343" s="2">
        <f>P343</f>
        <v>9</v>
      </c>
      <c r="S343" s="2"/>
      <c r="T343" s="2"/>
      <c r="U343" s="2"/>
      <c r="V343" s="2"/>
      <c r="W343" s="2"/>
    </row>
    <row r="344" spans="1:23">
      <c r="A344">
        <f t="shared" si="57"/>
        <v>17</v>
      </c>
      <c r="B344" t="s">
        <v>483</v>
      </c>
      <c r="C344"/>
      <c r="D344"/>
      <c r="E344"/>
      <c r="F344"/>
      <c r="G344"/>
      <c r="H344"/>
      <c r="I344"/>
      <c r="J344" s="2">
        <v>25</v>
      </c>
      <c r="K344" s="2">
        <v>20</v>
      </c>
      <c r="M344" s="2">
        <f t="shared" si="58"/>
        <v>0</v>
      </c>
      <c r="N344" s="2">
        <f t="shared" si="59"/>
        <v>0.25</v>
      </c>
      <c r="O344" s="2">
        <f t="shared" si="60"/>
        <v>0</v>
      </c>
      <c r="P344" s="2">
        <f t="shared" si="61"/>
        <v>0</v>
      </c>
      <c r="Q344" s="2">
        <f t="shared" si="62"/>
        <v>0.25</v>
      </c>
      <c r="S344" s="2"/>
      <c r="T344" s="2"/>
      <c r="U344" s="2"/>
      <c r="V344" s="2"/>
      <c r="W344" s="2"/>
    </row>
    <row r="345" spans="1:23">
      <c r="A345">
        <f t="shared" si="57"/>
        <v>18</v>
      </c>
      <c r="B345" t="s">
        <v>484</v>
      </c>
      <c r="C345"/>
      <c r="D345"/>
      <c r="E345"/>
      <c r="F345"/>
      <c r="G345"/>
      <c r="H345"/>
      <c r="I345"/>
      <c r="J345" s="2">
        <v>20</v>
      </c>
      <c r="K345" s="2">
        <v>20</v>
      </c>
      <c r="L345" s="40">
        <v>2</v>
      </c>
      <c r="M345" s="2">
        <f t="shared" si="58"/>
        <v>20</v>
      </c>
      <c r="N345" s="2">
        <f t="shared" si="59"/>
        <v>0.25</v>
      </c>
      <c r="O345" s="2">
        <f t="shared" si="60"/>
        <v>2</v>
      </c>
      <c r="P345" s="2">
        <f t="shared" si="61"/>
        <v>18</v>
      </c>
      <c r="Q345" s="2">
        <f t="shared" si="62"/>
        <v>2.25</v>
      </c>
      <c r="R345" s="2">
        <f>P345</f>
        <v>18</v>
      </c>
      <c r="S345" s="2"/>
      <c r="T345" s="2"/>
      <c r="U345" s="2"/>
      <c r="V345" s="2"/>
      <c r="W345" s="2"/>
    </row>
    <row r="346" spans="1:23">
      <c r="A346">
        <f t="shared" si="57"/>
        <v>19</v>
      </c>
      <c r="B346" t="s">
        <v>485</v>
      </c>
      <c r="C346"/>
      <c r="D346"/>
      <c r="E346"/>
      <c r="F346"/>
      <c r="G346"/>
      <c r="H346"/>
      <c r="I346"/>
      <c r="J346" s="2">
        <v>30</v>
      </c>
      <c r="K346" s="2">
        <v>25</v>
      </c>
      <c r="L346" s="40">
        <v>2</v>
      </c>
      <c r="M346" s="2">
        <f t="shared" si="58"/>
        <v>25</v>
      </c>
      <c r="N346" s="2">
        <f t="shared" si="59"/>
        <v>0.25</v>
      </c>
      <c r="O346" s="2">
        <f t="shared" si="60"/>
        <v>2.5</v>
      </c>
      <c r="P346" s="2">
        <f t="shared" si="61"/>
        <v>22.5</v>
      </c>
      <c r="Q346" s="2">
        <f t="shared" si="62"/>
        <v>2.75</v>
      </c>
      <c r="R346" s="2">
        <f>P346</f>
        <v>22.5</v>
      </c>
      <c r="S346" s="2"/>
      <c r="T346" s="2"/>
      <c r="U346" s="2"/>
      <c r="V346" s="2"/>
      <c r="W346" s="2"/>
    </row>
    <row r="347" spans="1:23">
      <c r="A347">
        <f t="shared" si="57"/>
        <v>20</v>
      </c>
      <c r="B347" t="s">
        <v>486</v>
      </c>
      <c r="C347"/>
      <c r="D347"/>
      <c r="E347"/>
      <c r="F347"/>
      <c r="G347"/>
      <c r="H347"/>
      <c r="I347"/>
      <c r="J347" s="2">
        <v>20</v>
      </c>
      <c r="K347" s="2">
        <v>20</v>
      </c>
      <c r="M347" s="2">
        <f t="shared" si="58"/>
        <v>0</v>
      </c>
      <c r="N347" s="2">
        <f t="shared" si="59"/>
        <v>0.25</v>
      </c>
      <c r="O347" s="2">
        <f t="shared" si="60"/>
        <v>0</v>
      </c>
      <c r="P347" s="2">
        <f t="shared" si="61"/>
        <v>0</v>
      </c>
      <c r="Q347" s="2">
        <f t="shared" si="62"/>
        <v>0.25</v>
      </c>
      <c r="S347" s="2"/>
      <c r="T347" s="2"/>
      <c r="U347" s="2"/>
      <c r="V347" s="2"/>
      <c r="W347" s="2"/>
    </row>
    <row r="348" spans="1:23">
      <c r="A348">
        <f t="shared" si="57"/>
        <v>21</v>
      </c>
      <c r="B348" t="s">
        <v>487</v>
      </c>
      <c r="C348"/>
      <c r="D348"/>
      <c r="E348"/>
      <c r="F348"/>
      <c r="G348"/>
      <c r="H348"/>
      <c r="I348"/>
      <c r="J348" s="2">
        <v>35</v>
      </c>
      <c r="K348" s="2">
        <v>30</v>
      </c>
      <c r="L348" s="40">
        <v>2</v>
      </c>
      <c r="M348" s="2">
        <f t="shared" si="58"/>
        <v>30</v>
      </c>
      <c r="N348" s="2">
        <f t="shared" si="59"/>
        <v>0.25</v>
      </c>
      <c r="O348" s="2">
        <f t="shared" si="60"/>
        <v>3</v>
      </c>
      <c r="P348" s="2">
        <f t="shared" si="61"/>
        <v>27</v>
      </c>
      <c r="Q348" s="2">
        <f t="shared" si="62"/>
        <v>3.25</v>
      </c>
      <c r="R348" s="2">
        <f>P348</f>
        <v>27</v>
      </c>
      <c r="S348" s="2"/>
      <c r="T348" s="2"/>
      <c r="U348" s="2"/>
      <c r="V348" s="2"/>
      <c r="W348" s="2"/>
    </row>
    <row r="349" spans="1:23">
      <c r="A349">
        <f t="shared" si="57"/>
        <v>22</v>
      </c>
      <c r="B349" t="s">
        <v>488</v>
      </c>
      <c r="C349"/>
      <c r="D349"/>
      <c r="E349"/>
      <c r="F349"/>
      <c r="G349"/>
      <c r="H349"/>
      <c r="I349"/>
      <c r="J349" s="2">
        <v>66</v>
      </c>
      <c r="K349" s="2">
        <v>50</v>
      </c>
      <c r="L349" s="40">
        <v>2</v>
      </c>
      <c r="M349" s="2">
        <f t="shared" si="58"/>
        <v>50</v>
      </c>
      <c r="N349" s="2">
        <f t="shared" si="59"/>
        <v>0.25</v>
      </c>
      <c r="O349" s="2">
        <f t="shared" si="60"/>
        <v>5</v>
      </c>
      <c r="P349" s="2">
        <f t="shared" si="61"/>
        <v>45</v>
      </c>
      <c r="Q349" s="2">
        <f t="shared" si="62"/>
        <v>5.25</v>
      </c>
      <c r="R349" s="2">
        <f>P349</f>
        <v>45</v>
      </c>
      <c r="S349" s="2"/>
      <c r="T349" s="2"/>
      <c r="U349" s="2"/>
      <c r="V349" s="2"/>
      <c r="W349" s="2"/>
    </row>
    <row r="350" spans="1:23">
      <c r="A350">
        <f t="shared" si="57"/>
        <v>23</v>
      </c>
      <c r="B350" t="s">
        <v>489</v>
      </c>
      <c r="C350"/>
      <c r="D350"/>
      <c r="E350"/>
      <c r="F350"/>
      <c r="G350"/>
      <c r="H350"/>
      <c r="I350"/>
      <c r="J350" s="2">
        <v>15</v>
      </c>
      <c r="K350" s="2">
        <v>10</v>
      </c>
      <c r="L350" s="40">
        <v>2</v>
      </c>
      <c r="M350" s="2">
        <f t="shared" si="58"/>
        <v>10</v>
      </c>
      <c r="N350" s="2">
        <f t="shared" si="59"/>
        <v>0.25</v>
      </c>
      <c r="O350" s="2">
        <f t="shared" si="60"/>
        <v>1</v>
      </c>
      <c r="P350" s="2">
        <f t="shared" si="61"/>
        <v>9</v>
      </c>
      <c r="Q350" s="2">
        <f t="shared" si="62"/>
        <v>1.25</v>
      </c>
      <c r="R350" s="2">
        <f>P350</f>
        <v>9</v>
      </c>
      <c r="S350" s="2"/>
      <c r="T350" s="2"/>
      <c r="U350" s="2"/>
      <c r="V350" s="2"/>
      <c r="W350" s="2"/>
    </row>
    <row r="351" spans="1:23">
      <c r="A351">
        <f t="shared" si="57"/>
        <v>24</v>
      </c>
      <c r="B351" t="s">
        <v>490</v>
      </c>
      <c r="C351"/>
      <c r="D351"/>
      <c r="E351"/>
      <c r="F351"/>
      <c r="G351"/>
      <c r="H351"/>
      <c r="I351"/>
      <c r="J351" s="2">
        <v>20</v>
      </c>
      <c r="K351" s="2">
        <v>20</v>
      </c>
      <c r="L351" s="40">
        <v>2</v>
      </c>
      <c r="M351" s="2">
        <f t="shared" si="58"/>
        <v>20</v>
      </c>
      <c r="N351" s="2">
        <f t="shared" si="59"/>
        <v>0.25</v>
      </c>
      <c r="O351" s="2">
        <f t="shared" si="60"/>
        <v>2</v>
      </c>
      <c r="P351" s="2">
        <f t="shared" si="61"/>
        <v>18</v>
      </c>
      <c r="Q351" s="2">
        <f t="shared" si="62"/>
        <v>2.25</v>
      </c>
      <c r="R351" s="2">
        <f>P351</f>
        <v>18</v>
      </c>
      <c r="S351" s="2"/>
      <c r="T351" s="2"/>
      <c r="U351" s="2"/>
      <c r="V351" s="2"/>
      <c r="W351" s="2"/>
    </row>
    <row r="352" spans="1:23">
      <c r="A352">
        <v>6</v>
      </c>
      <c r="B352" t="s">
        <v>287</v>
      </c>
      <c r="C352"/>
      <c r="D352"/>
      <c r="E352"/>
      <c r="F352"/>
      <c r="G352"/>
      <c r="H352"/>
      <c r="I352"/>
      <c r="J352" s="2">
        <v>65</v>
      </c>
      <c r="K352" s="2">
        <v>65</v>
      </c>
      <c r="M352" s="2">
        <f t="shared" si="58"/>
        <v>0</v>
      </c>
      <c r="N352" s="2">
        <f t="shared" si="59"/>
        <v>0.25</v>
      </c>
      <c r="O352" s="2">
        <f t="shared" si="60"/>
        <v>0</v>
      </c>
      <c r="P352" s="2">
        <f t="shared" si="61"/>
        <v>0</v>
      </c>
      <c r="Q352" s="2">
        <f t="shared" si="62"/>
        <v>0.25</v>
      </c>
      <c r="S352" s="2"/>
      <c r="T352" s="2"/>
      <c r="U352" s="2"/>
      <c r="V352" s="2"/>
      <c r="W352" s="2"/>
    </row>
    <row r="353" spans="1:23">
      <c r="A353">
        <f t="shared" si="57"/>
        <v>7</v>
      </c>
      <c r="B353" t="s">
        <v>529</v>
      </c>
      <c r="C353"/>
      <c r="D353"/>
      <c r="E353"/>
      <c r="F353"/>
      <c r="G353"/>
      <c r="H353"/>
      <c r="I353"/>
      <c r="J353" s="2">
        <v>20</v>
      </c>
      <c r="K353" s="2">
        <v>20</v>
      </c>
      <c r="M353" s="2">
        <f t="shared" si="58"/>
        <v>0</v>
      </c>
      <c r="N353" s="2">
        <f t="shared" si="59"/>
        <v>0.25</v>
      </c>
      <c r="O353" s="2">
        <f t="shared" si="60"/>
        <v>0</v>
      </c>
      <c r="P353" s="2">
        <f t="shared" si="61"/>
        <v>0</v>
      </c>
      <c r="Q353" s="2">
        <f t="shared" si="62"/>
        <v>0.25</v>
      </c>
      <c r="S353" s="2"/>
      <c r="T353" s="2"/>
      <c r="U353" s="2"/>
      <c r="V353" s="2"/>
      <c r="W353" s="2"/>
    </row>
    <row r="354" spans="1:23">
      <c r="A354">
        <v>25</v>
      </c>
      <c r="B354" t="s">
        <v>491</v>
      </c>
      <c r="C354"/>
      <c r="D354"/>
      <c r="E354"/>
      <c r="F354"/>
      <c r="G354"/>
      <c r="H354"/>
      <c r="I354"/>
      <c r="J354" s="2">
        <v>10</v>
      </c>
      <c r="K354" s="2">
        <v>5</v>
      </c>
      <c r="L354" s="40">
        <v>2</v>
      </c>
      <c r="M354" s="2">
        <f t="shared" ref="M354:M355" si="63">IF(L354=1,J354,IF(L354=2,K354,0))</f>
        <v>5</v>
      </c>
      <c r="N354" s="2">
        <f t="shared" ref="N354:N355" si="64">IF(J354&gt;0,0.25,0)</f>
        <v>0.25</v>
      </c>
      <c r="O354" s="2">
        <f t="shared" ref="O354:O355" si="65">IF(M354&gt;80,8,M354*0.1)</f>
        <v>0.5</v>
      </c>
      <c r="P354" s="2">
        <f t="shared" ref="P354:P355" si="66">+M354-O354</f>
        <v>4.5</v>
      </c>
      <c r="Q354" s="2">
        <f t="shared" ref="Q354:Q355" si="67">+N354+O354</f>
        <v>0.75</v>
      </c>
      <c r="R354" s="2">
        <f>P354</f>
        <v>4.5</v>
      </c>
      <c r="S354" s="2"/>
      <c r="T354" s="2"/>
      <c r="U354" s="2"/>
      <c r="V354" s="2"/>
      <c r="W354" s="2"/>
    </row>
    <row r="355" spans="1:23">
      <c r="A355">
        <f t="shared" ref="A355" si="68">1+A354</f>
        <v>26</v>
      </c>
      <c r="B355" t="s">
        <v>492</v>
      </c>
      <c r="C355"/>
      <c r="D355"/>
      <c r="E355"/>
      <c r="F355"/>
      <c r="G355"/>
      <c r="H355"/>
      <c r="I355"/>
      <c r="J355" s="2">
        <v>20</v>
      </c>
      <c r="K355" s="2">
        <v>20</v>
      </c>
      <c r="M355" s="2">
        <f t="shared" si="63"/>
        <v>0</v>
      </c>
      <c r="N355" s="2">
        <f t="shared" si="64"/>
        <v>0.25</v>
      </c>
      <c r="O355" s="2">
        <f t="shared" si="65"/>
        <v>0</v>
      </c>
      <c r="P355" s="2">
        <f t="shared" si="66"/>
        <v>0</v>
      </c>
      <c r="Q355" s="2">
        <f t="shared" si="67"/>
        <v>0.25</v>
      </c>
      <c r="S355" s="2"/>
      <c r="T355" s="2"/>
      <c r="U355" s="2"/>
      <c r="V355" s="2"/>
      <c r="W355" s="2"/>
    </row>
    <row r="356" spans="1:23">
      <c r="A356">
        <f t="shared" ref="A356:A374" si="69">1+A355</f>
        <v>27</v>
      </c>
      <c r="B356" t="s">
        <v>493</v>
      </c>
      <c r="C356"/>
      <c r="D356"/>
      <c r="E356"/>
      <c r="F356"/>
      <c r="G356"/>
      <c r="H356"/>
      <c r="I356"/>
      <c r="J356" s="2">
        <v>50</v>
      </c>
      <c r="K356" s="2">
        <v>45</v>
      </c>
      <c r="M356" s="2">
        <f t="shared" ref="M356:M375" si="70">IF(L356=1,J356,IF(L356=2,K356,0))</f>
        <v>0</v>
      </c>
      <c r="N356" s="2">
        <f t="shared" ref="N356:N375" si="71">IF(J356&gt;0,0.25,0)</f>
        <v>0.25</v>
      </c>
      <c r="O356" s="2">
        <f t="shared" ref="O356:O375" si="72">IF(M356&gt;80,8,M356*0.1)</f>
        <v>0</v>
      </c>
      <c r="P356" s="2">
        <f t="shared" ref="P356:P375" si="73">+M356-O356</f>
        <v>0</v>
      </c>
      <c r="Q356" s="2">
        <f t="shared" ref="Q356:Q374" si="74">+N356+O356</f>
        <v>0.25</v>
      </c>
      <c r="S356" s="2"/>
      <c r="T356" s="2"/>
      <c r="U356" s="2"/>
      <c r="V356" s="2"/>
      <c r="W356" s="2"/>
    </row>
    <row r="357" spans="1:23">
      <c r="A357">
        <f t="shared" si="69"/>
        <v>28</v>
      </c>
      <c r="B357" t="s">
        <v>494</v>
      </c>
      <c r="C357"/>
      <c r="D357"/>
      <c r="E357"/>
      <c r="F357"/>
      <c r="G357"/>
      <c r="H357"/>
      <c r="I357"/>
      <c r="J357" s="2">
        <v>60</v>
      </c>
      <c r="K357" s="2">
        <v>50</v>
      </c>
      <c r="M357" s="2">
        <f t="shared" si="70"/>
        <v>0</v>
      </c>
      <c r="N357" s="2">
        <f t="shared" si="71"/>
        <v>0.25</v>
      </c>
      <c r="O357" s="2">
        <f t="shared" si="72"/>
        <v>0</v>
      </c>
      <c r="P357" s="2">
        <f t="shared" si="73"/>
        <v>0</v>
      </c>
      <c r="Q357" s="2">
        <f t="shared" si="74"/>
        <v>0.25</v>
      </c>
      <c r="S357" s="2"/>
      <c r="T357" s="2"/>
      <c r="U357" s="2"/>
      <c r="V357" s="2"/>
      <c r="W357" s="2"/>
    </row>
    <row r="358" spans="1:23">
      <c r="A358">
        <f t="shared" si="69"/>
        <v>29</v>
      </c>
      <c r="B358" t="s">
        <v>389</v>
      </c>
      <c r="C358"/>
      <c r="D358"/>
      <c r="E358"/>
      <c r="F358"/>
      <c r="G358"/>
      <c r="H358"/>
      <c r="I358"/>
      <c r="J358" s="2">
        <v>25</v>
      </c>
      <c r="K358" s="2">
        <v>20</v>
      </c>
      <c r="L358" s="40">
        <v>2</v>
      </c>
      <c r="M358" s="2">
        <f t="shared" si="70"/>
        <v>20</v>
      </c>
      <c r="N358" s="2">
        <f t="shared" si="71"/>
        <v>0.25</v>
      </c>
      <c r="O358" s="2">
        <f t="shared" si="72"/>
        <v>2</v>
      </c>
      <c r="P358" s="2">
        <f t="shared" si="73"/>
        <v>18</v>
      </c>
      <c r="Q358" s="2">
        <f t="shared" si="74"/>
        <v>2.25</v>
      </c>
      <c r="R358" s="2">
        <f>P358</f>
        <v>18</v>
      </c>
      <c r="S358" s="2"/>
      <c r="T358" s="2"/>
      <c r="U358" s="2"/>
      <c r="V358" s="2"/>
      <c r="W358" s="2"/>
    </row>
    <row r="359" spans="1:23">
      <c r="A359">
        <f t="shared" si="69"/>
        <v>30</v>
      </c>
      <c r="B359" t="s">
        <v>495</v>
      </c>
      <c r="C359"/>
      <c r="D359"/>
      <c r="E359"/>
      <c r="F359"/>
      <c r="G359"/>
      <c r="H359"/>
      <c r="I359"/>
      <c r="J359" s="2">
        <v>40</v>
      </c>
      <c r="K359" s="2">
        <v>30</v>
      </c>
      <c r="M359" s="2">
        <f t="shared" si="70"/>
        <v>0</v>
      </c>
      <c r="N359" s="2">
        <f t="shared" si="71"/>
        <v>0.25</v>
      </c>
      <c r="O359" s="2">
        <f t="shared" si="72"/>
        <v>0</v>
      </c>
      <c r="P359" s="2">
        <f t="shared" si="73"/>
        <v>0</v>
      </c>
      <c r="Q359" s="2">
        <f t="shared" si="74"/>
        <v>0.25</v>
      </c>
      <c r="S359" s="2"/>
      <c r="T359" s="2"/>
      <c r="U359" s="2"/>
      <c r="V359" s="2"/>
      <c r="W359" s="2"/>
    </row>
    <row r="360" spans="1:23">
      <c r="A360">
        <f t="shared" si="69"/>
        <v>31</v>
      </c>
      <c r="B360" t="s">
        <v>496</v>
      </c>
      <c r="C360"/>
      <c r="D360"/>
      <c r="E360"/>
      <c r="F360"/>
      <c r="G360"/>
      <c r="H360"/>
      <c r="I360"/>
      <c r="J360" s="2">
        <v>50</v>
      </c>
      <c r="K360" s="2">
        <v>50</v>
      </c>
      <c r="M360" s="2">
        <f t="shared" si="70"/>
        <v>0</v>
      </c>
      <c r="N360" s="2">
        <f t="shared" si="71"/>
        <v>0.25</v>
      </c>
      <c r="O360" s="2">
        <f t="shared" si="72"/>
        <v>0</v>
      </c>
      <c r="P360" s="2">
        <f t="shared" si="73"/>
        <v>0</v>
      </c>
      <c r="Q360" s="2">
        <f t="shared" si="74"/>
        <v>0.25</v>
      </c>
      <c r="S360" s="2"/>
      <c r="T360" s="2"/>
      <c r="U360" s="2"/>
      <c r="V360" s="2"/>
      <c r="W360" s="2"/>
    </row>
    <row r="361" spans="1:23">
      <c r="A361">
        <f t="shared" si="69"/>
        <v>32</v>
      </c>
      <c r="B361" t="s">
        <v>497</v>
      </c>
      <c r="C361"/>
      <c r="D361"/>
      <c r="E361"/>
      <c r="F361"/>
      <c r="G361"/>
      <c r="H361"/>
      <c r="I361"/>
      <c r="J361" s="2">
        <v>50</v>
      </c>
      <c r="K361" s="2">
        <v>45</v>
      </c>
      <c r="L361" s="40">
        <v>2</v>
      </c>
      <c r="M361" s="2">
        <f t="shared" si="70"/>
        <v>45</v>
      </c>
      <c r="N361" s="2">
        <f t="shared" si="71"/>
        <v>0.25</v>
      </c>
      <c r="O361" s="2">
        <f t="shared" si="72"/>
        <v>4.5</v>
      </c>
      <c r="P361" s="2">
        <f t="shared" si="73"/>
        <v>40.5</v>
      </c>
      <c r="Q361" s="2">
        <f t="shared" si="74"/>
        <v>4.75</v>
      </c>
      <c r="R361" s="2">
        <f>P361</f>
        <v>40.5</v>
      </c>
      <c r="S361" s="2"/>
      <c r="T361" s="2"/>
      <c r="U361" s="2"/>
      <c r="V361" s="2"/>
      <c r="W361" s="2"/>
    </row>
    <row r="362" spans="1:23">
      <c r="A362">
        <v>1</v>
      </c>
      <c r="B362" t="s">
        <v>498</v>
      </c>
      <c r="C362"/>
      <c r="D362"/>
      <c r="E362"/>
      <c r="F362"/>
      <c r="G362"/>
      <c r="H362"/>
      <c r="I362"/>
      <c r="J362" s="2">
        <v>10</v>
      </c>
      <c r="K362" s="2">
        <v>8</v>
      </c>
      <c r="M362" s="2">
        <f t="shared" si="70"/>
        <v>0</v>
      </c>
      <c r="N362" s="2">
        <f t="shared" si="71"/>
        <v>0.25</v>
      </c>
      <c r="O362" s="2">
        <f t="shared" si="72"/>
        <v>0</v>
      </c>
      <c r="P362" s="2">
        <f t="shared" si="73"/>
        <v>0</v>
      </c>
      <c r="Q362" s="2">
        <f t="shared" si="74"/>
        <v>0.25</v>
      </c>
      <c r="S362" s="2"/>
      <c r="T362" s="2"/>
      <c r="U362" s="2"/>
      <c r="V362" s="2"/>
      <c r="W362" s="2"/>
    </row>
    <row r="363" spans="1:23">
      <c r="A363">
        <f t="shared" si="69"/>
        <v>2</v>
      </c>
      <c r="B363" t="s">
        <v>499</v>
      </c>
      <c r="C363"/>
      <c r="D363"/>
      <c r="E363"/>
      <c r="F363"/>
      <c r="G363"/>
      <c r="H363"/>
      <c r="I363"/>
      <c r="J363" s="2">
        <v>15</v>
      </c>
      <c r="K363" s="2">
        <v>10</v>
      </c>
      <c r="L363" s="40">
        <v>2</v>
      </c>
      <c r="M363" s="2">
        <f t="shared" si="70"/>
        <v>10</v>
      </c>
      <c r="N363" s="2">
        <f t="shared" si="71"/>
        <v>0.25</v>
      </c>
      <c r="O363" s="2">
        <f t="shared" si="72"/>
        <v>1</v>
      </c>
      <c r="P363" s="2">
        <f t="shared" si="73"/>
        <v>9</v>
      </c>
      <c r="Q363" s="2">
        <f t="shared" si="74"/>
        <v>1.25</v>
      </c>
      <c r="R363" s="2">
        <f>P363</f>
        <v>9</v>
      </c>
      <c r="S363" s="2"/>
      <c r="T363" s="2"/>
      <c r="U363" s="2"/>
      <c r="V363" s="2"/>
      <c r="W363" s="2"/>
    </row>
    <row r="364" spans="1:23">
      <c r="A364">
        <v>1</v>
      </c>
      <c r="B364" t="s">
        <v>500</v>
      </c>
      <c r="C364"/>
      <c r="D364"/>
      <c r="E364"/>
      <c r="F364"/>
      <c r="G364"/>
      <c r="H364"/>
      <c r="I364"/>
      <c r="J364" s="2">
        <v>50</v>
      </c>
      <c r="K364" s="2">
        <v>45</v>
      </c>
      <c r="M364" s="2">
        <f t="shared" si="70"/>
        <v>0</v>
      </c>
      <c r="N364" s="2">
        <f t="shared" si="71"/>
        <v>0.25</v>
      </c>
      <c r="O364" s="2">
        <f t="shared" si="72"/>
        <v>0</v>
      </c>
      <c r="P364" s="2">
        <f t="shared" si="73"/>
        <v>0</v>
      </c>
      <c r="Q364" s="2">
        <f t="shared" si="74"/>
        <v>0.25</v>
      </c>
      <c r="S364" s="2"/>
      <c r="T364" s="2"/>
      <c r="U364" s="2"/>
      <c r="V364" s="2"/>
      <c r="W364" s="2"/>
    </row>
    <row r="365" spans="1:23">
      <c r="A365">
        <f t="shared" si="69"/>
        <v>2</v>
      </c>
      <c r="B365" t="s">
        <v>499</v>
      </c>
      <c r="C365"/>
      <c r="D365"/>
      <c r="E365"/>
      <c r="F365"/>
      <c r="G365"/>
      <c r="H365"/>
      <c r="I365"/>
      <c r="J365" s="2">
        <v>15</v>
      </c>
      <c r="K365" s="2">
        <v>10</v>
      </c>
      <c r="L365" s="40">
        <v>2</v>
      </c>
      <c r="M365" s="2">
        <f t="shared" si="70"/>
        <v>10</v>
      </c>
      <c r="N365" s="2">
        <f t="shared" si="71"/>
        <v>0.25</v>
      </c>
      <c r="O365" s="2">
        <f t="shared" si="72"/>
        <v>1</v>
      </c>
      <c r="P365" s="2">
        <f t="shared" si="73"/>
        <v>9</v>
      </c>
      <c r="Q365" s="2">
        <f t="shared" si="74"/>
        <v>1.25</v>
      </c>
      <c r="R365" s="2">
        <f t="shared" ref="R365:R373" si="75">P365</f>
        <v>9</v>
      </c>
      <c r="S365" s="2"/>
      <c r="T365" s="2"/>
      <c r="U365" s="2"/>
      <c r="V365" s="2"/>
      <c r="W365" s="2"/>
    </row>
    <row r="366" spans="1:23">
      <c r="A366">
        <f t="shared" si="69"/>
        <v>3</v>
      </c>
      <c r="B366" t="s">
        <v>501</v>
      </c>
      <c r="C366"/>
      <c r="D366"/>
      <c r="E366"/>
      <c r="F366"/>
      <c r="G366"/>
      <c r="H366"/>
      <c r="I366"/>
      <c r="J366" s="2">
        <v>45</v>
      </c>
      <c r="K366" s="2">
        <v>40</v>
      </c>
      <c r="L366" s="40">
        <v>2</v>
      </c>
      <c r="M366" s="2">
        <f t="shared" si="70"/>
        <v>40</v>
      </c>
      <c r="N366" s="2">
        <f t="shared" si="71"/>
        <v>0.25</v>
      </c>
      <c r="O366" s="2">
        <f t="shared" si="72"/>
        <v>4</v>
      </c>
      <c r="P366" s="2">
        <f t="shared" si="73"/>
        <v>36</v>
      </c>
      <c r="Q366" s="2">
        <f t="shared" si="74"/>
        <v>4.25</v>
      </c>
      <c r="R366" s="2">
        <f t="shared" si="75"/>
        <v>36</v>
      </c>
      <c r="S366" s="2"/>
      <c r="T366" s="2"/>
      <c r="U366" s="2"/>
      <c r="V366" s="2"/>
      <c r="W366" s="2"/>
    </row>
    <row r="367" spans="1:23">
      <c r="A367">
        <f t="shared" si="69"/>
        <v>4</v>
      </c>
      <c r="B367" t="s">
        <v>502</v>
      </c>
      <c r="C367"/>
      <c r="D367"/>
      <c r="E367"/>
      <c r="F367"/>
      <c r="G367"/>
      <c r="H367"/>
      <c r="I367"/>
      <c r="J367" s="2">
        <v>40</v>
      </c>
      <c r="K367" s="2">
        <v>35</v>
      </c>
      <c r="L367" s="40">
        <v>1</v>
      </c>
      <c r="M367" s="2">
        <f t="shared" si="70"/>
        <v>40</v>
      </c>
      <c r="N367" s="2">
        <f t="shared" si="71"/>
        <v>0.25</v>
      </c>
      <c r="O367" s="2">
        <f t="shared" si="72"/>
        <v>4</v>
      </c>
      <c r="P367" s="2">
        <f t="shared" si="73"/>
        <v>36</v>
      </c>
      <c r="Q367" s="2">
        <f t="shared" si="74"/>
        <v>4.25</v>
      </c>
      <c r="R367" s="2">
        <f t="shared" si="75"/>
        <v>36</v>
      </c>
      <c r="S367" s="2"/>
      <c r="T367" s="2"/>
      <c r="U367" s="2"/>
      <c r="V367" s="2"/>
      <c r="W367" s="2"/>
    </row>
    <row r="368" spans="1:23">
      <c r="A368">
        <f t="shared" si="69"/>
        <v>5</v>
      </c>
      <c r="B368" t="s">
        <v>528</v>
      </c>
      <c r="C368"/>
      <c r="D368"/>
      <c r="E368"/>
      <c r="F368"/>
      <c r="G368"/>
      <c r="H368"/>
      <c r="I368"/>
      <c r="J368" s="2">
        <v>50</v>
      </c>
      <c r="K368" s="2">
        <v>45</v>
      </c>
      <c r="L368" s="40">
        <v>1</v>
      </c>
      <c r="M368" s="2">
        <f t="shared" si="70"/>
        <v>50</v>
      </c>
      <c r="N368" s="2">
        <f t="shared" si="71"/>
        <v>0.25</v>
      </c>
      <c r="O368" s="2">
        <f t="shared" si="72"/>
        <v>5</v>
      </c>
      <c r="P368" s="2">
        <f t="shared" si="73"/>
        <v>45</v>
      </c>
      <c r="Q368" s="2">
        <f t="shared" si="74"/>
        <v>5.25</v>
      </c>
      <c r="R368" s="2">
        <f t="shared" si="75"/>
        <v>45</v>
      </c>
      <c r="S368" s="2"/>
      <c r="T368" s="2"/>
      <c r="U368" s="2"/>
      <c r="V368" s="2"/>
      <c r="W368" s="2"/>
    </row>
    <row r="369" spans="1:23">
      <c r="A369">
        <f t="shared" si="69"/>
        <v>6</v>
      </c>
      <c r="B369" t="s">
        <v>503</v>
      </c>
      <c r="C369"/>
      <c r="D369"/>
      <c r="E369"/>
      <c r="F369"/>
      <c r="G369"/>
      <c r="H369"/>
      <c r="I369"/>
      <c r="J369" s="2">
        <v>40</v>
      </c>
      <c r="K369" s="2">
        <v>35</v>
      </c>
      <c r="L369" s="40">
        <v>2</v>
      </c>
      <c r="M369" s="2">
        <f t="shared" si="70"/>
        <v>35</v>
      </c>
      <c r="N369" s="2">
        <f t="shared" si="71"/>
        <v>0.25</v>
      </c>
      <c r="O369" s="2">
        <f t="shared" si="72"/>
        <v>3.5</v>
      </c>
      <c r="P369" s="2">
        <f t="shared" si="73"/>
        <v>31.5</v>
      </c>
      <c r="Q369" s="2">
        <f t="shared" si="74"/>
        <v>3.75</v>
      </c>
      <c r="R369" s="2">
        <f t="shared" si="75"/>
        <v>31.5</v>
      </c>
      <c r="S369" s="2"/>
      <c r="T369" s="2"/>
      <c r="U369" s="2"/>
      <c r="V369" s="2"/>
      <c r="W369" s="2"/>
    </row>
    <row r="370" spans="1:23">
      <c r="A370">
        <f t="shared" si="69"/>
        <v>7</v>
      </c>
      <c r="B370" t="s">
        <v>468</v>
      </c>
      <c r="C370"/>
      <c r="D370"/>
      <c r="E370"/>
      <c r="F370"/>
      <c r="G370"/>
      <c r="H370"/>
      <c r="I370"/>
      <c r="J370" s="2">
        <v>30</v>
      </c>
      <c r="K370" s="2">
        <v>30</v>
      </c>
      <c r="L370" s="40">
        <v>2</v>
      </c>
      <c r="M370" s="2">
        <f t="shared" si="70"/>
        <v>30</v>
      </c>
      <c r="N370" s="2">
        <f t="shared" si="71"/>
        <v>0.25</v>
      </c>
      <c r="O370" s="2">
        <f t="shared" si="72"/>
        <v>3</v>
      </c>
      <c r="P370" s="2">
        <f t="shared" si="73"/>
        <v>27</v>
      </c>
      <c r="Q370" s="2">
        <f t="shared" si="74"/>
        <v>3.25</v>
      </c>
      <c r="R370" s="2">
        <f t="shared" si="75"/>
        <v>27</v>
      </c>
      <c r="S370" s="2"/>
      <c r="T370" s="2"/>
      <c r="U370" s="2"/>
      <c r="V370" s="2"/>
      <c r="W370" s="2"/>
    </row>
    <row r="371" spans="1:23">
      <c r="A371">
        <f t="shared" si="69"/>
        <v>8</v>
      </c>
      <c r="B371" t="s">
        <v>504</v>
      </c>
      <c r="C371"/>
      <c r="D371"/>
      <c r="E371"/>
      <c r="F371"/>
      <c r="G371"/>
      <c r="H371"/>
      <c r="I371"/>
      <c r="J371" s="2">
        <v>45</v>
      </c>
      <c r="K371" s="2">
        <v>45</v>
      </c>
      <c r="L371" s="40">
        <v>1</v>
      </c>
      <c r="M371" s="2">
        <f t="shared" si="70"/>
        <v>45</v>
      </c>
      <c r="N371" s="2">
        <f t="shared" si="71"/>
        <v>0.25</v>
      </c>
      <c r="O371" s="2">
        <f t="shared" si="72"/>
        <v>4.5</v>
      </c>
      <c r="P371" s="2">
        <f t="shared" si="73"/>
        <v>40.5</v>
      </c>
      <c r="Q371" s="2">
        <f t="shared" si="74"/>
        <v>4.75</v>
      </c>
      <c r="R371" s="2">
        <f t="shared" si="75"/>
        <v>40.5</v>
      </c>
      <c r="S371" s="2"/>
      <c r="T371" s="2"/>
      <c r="U371" s="2"/>
      <c r="V371" s="2"/>
      <c r="W371" s="2"/>
    </row>
    <row r="372" spans="1:23">
      <c r="A372">
        <f t="shared" si="69"/>
        <v>9</v>
      </c>
      <c r="B372" t="s">
        <v>506</v>
      </c>
      <c r="C372"/>
      <c r="D372"/>
      <c r="E372"/>
      <c r="F372"/>
      <c r="G372"/>
      <c r="H372"/>
      <c r="I372"/>
      <c r="J372" s="2">
        <v>5</v>
      </c>
      <c r="K372" s="2">
        <v>5</v>
      </c>
      <c r="L372" s="40">
        <v>2</v>
      </c>
      <c r="M372" s="2">
        <f t="shared" si="70"/>
        <v>5</v>
      </c>
      <c r="N372" s="2">
        <f t="shared" si="71"/>
        <v>0.25</v>
      </c>
      <c r="O372" s="2">
        <f t="shared" si="72"/>
        <v>0.5</v>
      </c>
      <c r="P372" s="2">
        <f t="shared" si="73"/>
        <v>4.5</v>
      </c>
      <c r="Q372" s="2">
        <f t="shared" si="74"/>
        <v>0.75</v>
      </c>
      <c r="R372" s="2">
        <f t="shared" si="75"/>
        <v>4.5</v>
      </c>
      <c r="S372" s="2"/>
      <c r="T372" s="2"/>
      <c r="U372" s="2"/>
      <c r="V372" s="2"/>
      <c r="W372" s="2"/>
    </row>
    <row r="373" spans="1:23">
      <c r="A373">
        <f t="shared" si="69"/>
        <v>10</v>
      </c>
      <c r="B373" t="s">
        <v>505</v>
      </c>
      <c r="C373"/>
      <c r="D373"/>
      <c r="E373"/>
      <c r="F373"/>
      <c r="G373"/>
      <c r="H373"/>
      <c r="I373"/>
      <c r="J373" s="2">
        <v>5</v>
      </c>
      <c r="K373" s="2">
        <v>5</v>
      </c>
      <c r="L373" s="40">
        <v>1</v>
      </c>
      <c r="M373" s="2">
        <f t="shared" si="70"/>
        <v>5</v>
      </c>
      <c r="N373" s="2">
        <f t="shared" si="71"/>
        <v>0.25</v>
      </c>
      <c r="O373" s="2">
        <f t="shared" si="72"/>
        <v>0.5</v>
      </c>
      <c r="P373" s="2">
        <f t="shared" si="73"/>
        <v>4.5</v>
      </c>
      <c r="Q373" s="2">
        <f t="shared" si="74"/>
        <v>0.75</v>
      </c>
      <c r="R373" s="2">
        <f t="shared" si="75"/>
        <v>4.5</v>
      </c>
      <c r="S373" s="2"/>
      <c r="T373" s="2"/>
      <c r="U373" s="2"/>
      <c r="V373" s="2"/>
      <c r="W373" s="2"/>
    </row>
    <row r="374" spans="1:23">
      <c r="A374">
        <f t="shared" si="69"/>
        <v>11</v>
      </c>
      <c r="B374" t="s">
        <v>507</v>
      </c>
      <c r="C374"/>
      <c r="D374"/>
      <c r="E374"/>
      <c r="F374"/>
      <c r="G374"/>
      <c r="H374"/>
      <c r="I374"/>
      <c r="J374" s="2">
        <v>35</v>
      </c>
      <c r="K374" s="2">
        <v>30</v>
      </c>
      <c r="M374" s="2">
        <f t="shared" si="70"/>
        <v>0</v>
      </c>
      <c r="N374" s="2">
        <f t="shared" si="71"/>
        <v>0.25</v>
      </c>
      <c r="O374" s="2">
        <f t="shared" si="72"/>
        <v>0</v>
      </c>
      <c r="P374" s="2">
        <f t="shared" si="73"/>
        <v>0</v>
      </c>
      <c r="Q374" s="2">
        <f t="shared" si="74"/>
        <v>0.25</v>
      </c>
      <c r="S374" s="2"/>
      <c r="T374" s="2"/>
      <c r="U374" s="2"/>
      <c r="V374" s="2"/>
      <c r="W374" s="2"/>
    </row>
    <row r="375" spans="1:23">
      <c r="A375">
        <v>33</v>
      </c>
      <c r="B375" t="s">
        <v>364</v>
      </c>
      <c r="C375"/>
      <c r="D375"/>
      <c r="E375"/>
      <c r="F375"/>
      <c r="G375"/>
      <c r="H375"/>
      <c r="I375"/>
      <c r="J375" s="2">
        <v>25</v>
      </c>
      <c r="K375" s="2">
        <v>20</v>
      </c>
      <c r="L375" s="40">
        <v>2</v>
      </c>
      <c r="M375" s="2">
        <f t="shared" si="70"/>
        <v>20</v>
      </c>
      <c r="N375" s="2">
        <f t="shared" si="71"/>
        <v>0.25</v>
      </c>
      <c r="O375" s="2">
        <f t="shared" si="72"/>
        <v>2</v>
      </c>
      <c r="P375" s="2">
        <f t="shared" si="73"/>
        <v>18</v>
      </c>
      <c r="Q375" s="2">
        <v>3</v>
      </c>
      <c r="R375" s="2">
        <f>P375</f>
        <v>18</v>
      </c>
      <c r="S375" s="2"/>
      <c r="T375" s="2"/>
      <c r="U375" s="2"/>
      <c r="V375" s="2"/>
      <c r="W375" s="2"/>
    </row>
    <row r="376" spans="1:23">
      <c r="A376">
        <v>1</v>
      </c>
      <c r="B376" t="s">
        <v>518</v>
      </c>
      <c r="C376"/>
      <c r="D376"/>
      <c r="E376"/>
      <c r="F376"/>
      <c r="G376"/>
      <c r="H376"/>
      <c r="I376"/>
      <c r="J376" s="2">
        <v>20</v>
      </c>
      <c r="K376" s="2">
        <v>13</v>
      </c>
      <c r="M376" s="2">
        <f t="shared" ref="M376" si="76">IF(L376=1,J376,IF(L376=2,K376,0))</f>
        <v>0</v>
      </c>
      <c r="N376" s="2">
        <f t="shared" ref="N376" si="77">IF(J376&gt;0,0.25,0)</f>
        <v>0.25</v>
      </c>
      <c r="O376" s="2">
        <f t="shared" ref="O376" si="78">IF(M376&gt;80,8,M376*0.1)</f>
        <v>0</v>
      </c>
      <c r="P376" s="2">
        <f t="shared" ref="P376" si="79">+M376-O376</f>
        <v>0</v>
      </c>
      <c r="S376" s="2"/>
      <c r="T376" s="2"/>
      <c r="U376" s="2"/>
      <c r="V376" s="2"/>
      <c r="W376" s="2"/>
    </row>
    <row r="377" spans="1:23">
      <c r="A377">
        <v>2</v>
      </c>
      <c r="B377" t="s">
        <v>519</v>
      </c>
      <c r="C377"/>
      <c r="D377"/>
      <c r="E377"/>
      <c r="F377"/>
      <c r="G377"/>
      <c r="H377"/>
      <c r="I377"/>
      <c r="J377" s="2">
        <v>25</v>
      </c>
      <c r="K377" s="2">
        <v>18</v>
      </c>
      <c r="L377" s="40">
        <v>2</v>
      </c>
      <c r="M377" s="2">
        <f t="shared" ref="M377:M378" si="80">IF(L377=1,J377,IF(L377=2,K377,0))</f>
        <v>18</v>
      </c>
      <c r="N377" s="2">
        <f t="shared" ref="N377:N378" si="81">IF(J377&gt;0,0.25,0)</f>
        <v>0.25</v>
      </c>
      <c r="O377" s="2">
        <f t="shared" ref="O377:O378" si="82">IF(M377&gt;80,8,M377*0.1)</f>
        <v>1.8</v>
      </c>
      <c r="P377" s="2">
        <f t="shared" ref="P377:P378" si="83">+M377-O377</f>
        <v>16.2</v>
      </c>
      <c r="R377" s="2">
        <f>P377</f>
        <v>16.2</v>
      </c>
      <c r="S377" s="2"/>
      <c r="T377" s="2"/>
      <c r="U377" s="2"/>
      <c r="V377" s="2"/>
      <c r="W377" s="2"/>
    </row>
    <row r="378" spans="1:23">
      <c r="A378">
        <v>3</v>
      </c>
      <c r="B378" t="s">
        <v>520</v>
      </c>
      <c r="C378"/>
      <c r="D378"/>
      <c r="E378"/>
      <c r="F378"/>
      <c r="G378"/>
      <c r="H378"/>
      <c r="I378"/>
      <c r="J378" s="2">
        <v>40</v>
      </c>
      <c r="K378" s="2">
        <v>30</v>
      </c>
      <c r="M378" s="2">
        <f t="shared" si="80"/>
        <v>0</v>
      </c>
      <c r="N378" s="2">
        <f t="shared" si="81"/>
        <v>0.25</v>
      </c>
      <c r="O378" s="2">
        <f t="shared" si="82"/>
        <v>0</v>
      </c>
      <c r="P378" s="2">
        <f t="shared" si="83"/>
        <v>0</v>
      </c>
      <c r="S378" s="2"/>
      <c r="T378" s="2"/>
      <c r="U378" s="2"/>
      <c r="V378" s="2"/>
      <c r="W378" s="2"/>
    </row>
    <row r="379" spans="1:23">
      <c r="A379">
        <v>1</v>
      </c>
      <c r="B379" t="s">
        <v>522</v>
      </c>
      <c r="C379"/>
      <c r="D379"/>
      <c r="E379"/>
      <c r="F379"/>
      <c r="G379"/>
      <c r="H379"/>
      <c r="I379"/>
      <c r="J379" s="2">
        <v>15</v>
      </c>
      <c r="K379" s="2">
        <v>15</v>
      </c>
      <c r="M379" s="2">
        <f t="shared" ref="M379:M382" si="84">IF(L379=1,J379,IF(L379=2,K379,0))</f>
        <v>0</v>
      </c>
      <c r="N379" s="2">
        <f t="shared" ref="N379:N382" si="85">IF(J379&gt;0,0.25,0)</f>
        <v>0.25</v>
      </c>
      <c r="O379" s="2">
        <f t="shared" ref="O379:O382" si="86">IF(M379&gt;80,8,M379*0.1)</f>
        <v>0</v>
      </c>
      <c r="P379" s="2">
        <f t="shared" ref="P379:P382" si="87">+M379-O379</f>
        <v>0</v>
      </c>
      <c r="S379" s="2"/>
      <c r="T379" s="2"/>
      <c r="U379" s="2"/>
      <c r="V379" s="2"/>
      <c r="W379" s="2"/>
    </row>
    <row r="380" spans="1:23">
      <c r="A380">
        <f>A379+1</f>
        <v>2</v>
      </c>
      <c r="B380" t="s">
        <v>523</v>
      </c>
      <c r="C380"/>
      <c r="D380"/>
      <c r="E380"/>
      <c r="F380"/>
      <c r="G380"/>
      <c r="H380"/>
      <c r="I380"/>
      <c r="J380" s="2">
        <v>36</v>
      </c>
      <c r="K380" s="2">
        <v>36</v>
      </c>
      <c r="M380" s="2">
        <f t="shared" si="84"/>
        <v>0</v>
      </c>
      <c r="N380" s="2">
        <f t="shared" si="85"/>
        <v>0.25</v>
      </c>
      <c r="O380" s="2">
        <f t="shared" si="86"/>
        <v>0</v>
      </c>
      <c r="P380" s="2">
        <f t="shared" si="87"/>
        <v>0</v>
      </c>
      <c r="S380" s="2"/>
      <c r="T380" s="2"/>
      <c r="U380" s="2"/>
      <c r="V380" s="2"/>
      <c r="W380" s="2"/>
    </row>
    <row r="381" spans="1:23">
      <c r="A381">
        <f t="shared" ref="A381:A382" si="88">A380+1</f>
        <v>3</v>
      </c>
      <c r="B381" t="s">
        <v>524</v>
      </c>
      <c r="C381"/>
      <c r="D381"/>
      <c r="E381"/>
      <c r="F381"/>
      <c r="G381"/>
      <c r="H381"/>
      <c r="I381"/>
      <c r="J381" s="2">
        <v>20</v>
      </c>
      <c r="K381" s="2">
        <v>20</v>
      </c>
      <c r="M381" s="2">
        <f t="shared" si="84"/>
        <v>0</v>
      </c>
      <c r="N381" s="2">
        <f t="shared" si="85"/>
        <v>0.25</v>
      </c>
      <c r="O381" s="2">
        <f t="shared" si="86"/>
        <v>0</v>
      </c>
      <c r="P381" s="2">
        <f t="shared" si="87"/>
        <v>0</v>
      </c>
      <c r="S381" s="2"/>
      <c r="T381" s="2"/>
      <c r="U381" s="2"/>
      <c r="V381" s="2"/>
      <c r="W381" s="2"/>
    </row>
    <row r="382" spans="1:23">
      <c r="A382">
        <f t="shared" si="88"/>
        <v>4</v>
      </c>
      <c r="B382" t="s">
        <v>525</v>
      </c>
      <c r="C382"/>
      <c r="D382"/>
      <c r="E382"/>
      <c r="F382"/>
      <c r="G382"/>
      <c r="H382"/>
      <c r="I382"/>
      <c r="J382" s="2">
        <v>55</v>
      </c>
      <c r="K382" s="2">
        <v>55</v>
      </c>
      <c r="L382" s="40">
        <v>1</v>
      </c>
      <c r="M382" s="2">
        <f t="shared" si="84"/>
        <v>55</v>
      </c>
      <c r="N382" s="2">
        <f t="shared" si="85"/>
        <v>0.25</v>
      </c>
      <c r="O382" s="2">
        <f t="shared" si="86"/>
        <v>5.5</v>
      </c>
      <c r="P382" s="2">
        <f t="shared" si="87"/>
        <v>49.5</v>
      </c>
      <c r="R382" s="2">
        <f>P382</f>
        <v>49.5</v>
      </c>
      <c r="S382" s="2"/>
      <c r="T382" s="2"/>
      <c r="U382" s="2"/>
      <c r="V382" s="2"/>
      <c r="W382" s="2"/>
    </row>
    <row r="383" spans="1:23">
      <c r="A383">
        <v>11</v>
      </c>
      <c r="B383" t="s">
        <v>22</v>
      </c>
      <c r="C383"/>
      <c r="D383"/>
      <c r="E383"/>
      <c r="F383"/>
      <c r="G383"/>
      <c r="H383"/>
      <c r="I383"/>
      <c r="J383" s="2">
        <v>15</v>
      </c>
      <c r="K383" s="2">
        <v>8</v>
      </c>
      <c r="L383" s="40">
        <v>2</v>
      </c>
      <c r="M383" s="2">
        <v>10</v>
      </c>
      <c r="N383" s="2">
        <v>0.25</v>
      </c>
      <c r="O383" s="2">
        <v>1</v>
      </c>
      <c r="P383" s="2">
        <v>9</v>
      </c>
      <c r="Q383" s="2">
        <v>9</v>
      </c>
      <c r="R383" s="2">
        <f>P383</f>
        <v>9</v>
      </c>
      <c r="S383" s="2"/>
      <c r="T383" s="2"/>
      <c r="U383" s="2"/>
      <c r="V383" s="2"/>
      <c r="W383" s="2"/>
    </row>
    <row r="384" spans="1:23">
      <c r="A384"/>
      <c r="C384"/>
      <c r="D384"/>
      <c r="E384"/>
      <c r="F384"/>
      <c r="G384"/>
      <c r="H384"/>
      <c r="I384"/>
      <c r="J384" s="2"/>
      <c r="K384" s="2"/>
      <c r="M384" s="2"/>
      <c r="O384" s="2"/>
      <c r="P384" s="2"/>
      <c r="S384" s="2"/>
      <c r="T384" s="2"/>
      <c r="U384" s="2"/>
      <c r="V384" s="2"/>
      <c r="W384" s="2"/>
    </row>
    <row r="385" spans="1:23">
      <c r="A385"/>
      <c r="C385"/>
      <c r="D385"/>
      <c r="E385"/>
      <c r="F385"/>
      <c r="G385"/>
      <c r="H385"/>
      <c r="I385"/>
      <c r="J385" s="2"/>
      <c r="K385" s="2"/>
      <c r="M385" s="2"/>
      <c r="O385" s="2"/>
      <c r="P385" s="2"/>
      <c r="S385" s="2"/>
      <c r="T385" s="2"/>
      <c r="U385" s="2"/>
      <c r="V385" s="2"/>
      <c r="W385" s="2"/>
    </row>
    <row r="386" spans="1:23">
      <c r="A386"/>
      <c r="C386"/>
      <c r="D386"/>
      <c r="E386"/>
      <c r="F386"/>
      <c r="G386"/>
      <c r="H386"/>
      <c r="I386"/>
      <c r="J386" s="2"/>
      <c r="K386" s="2"/>
      <c r="M386" s="2"/>
      <c r="O386" s="2"/>
      <c r="P386" s="2"/>
      <c r="S386" s="2"/>
      <c r="T386" s="2"/>
      <c r="U386" s="2"/>
      <c r="V386" s="2"/>
      <c r="W386" s="2"/>
    </row>
  </sheetData>
  <pageMargins left="0.75" right="0.75" top="1" bottom="1" header="0.5" footer="0.5"/>
  <pageSetup paperSize="258" orientation="landscape" horizontalDpi="300" verticalDpi="0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A1:X159"/>
  <sheetViews>
    <sheetView showZeros="0" workbookViewId="0">
      <pane ySplit="1" topLeftCell="A2" activePane="bottomLeft" state="frozen"/>
      <selection pane="bottomLeft" activeCell="C44" sqref="C44"/>
    </sheetView>
  </sheetViews>
  <sheetFormatPr defaultColWidth="8.77734375" defaultRowHeight="13.2"/>
  <cols>
    <col min="1" max="2" width="15.6640625" style="3" customWidth="1"/>
    <col min="3" max="3" width="20.77734375" customWidth="1"/>
    <col min="4" max="4" width="37.77734375" style="3" customWidth="1"/>
    <col min="5" max="10" width="4.33203125" style="3" customWidth="1"/>
    <col min="11" max="11" width="9.109375" style="4" customWidth="1"/>
    <col min="12" max="12" width="8.77734375" style="1"/>
    <col min="13" max="13" width="11.109375" style="1" bestFit="1" customWidth="1"/>
    <col min="14" max="14" width="13.109375" style="5" bestFit="1" customWidth="1"/>
    <col min="15" max="15" width="8" style="2" customWidth="1"/>
    <col min="16" max="16" width="7.77734375" style="6" customWidth="1"/>
    <col min="17" max="17" width="8" style="6" customWidth="1"/>
    <col min="18" max="18" width="7.6640625" style="2" customWidth="1"/>
    <col min="19" max="20" width="7.33203125" style="2" customWidth="1"/>
    <col min="21" max="21" width="6.33203125" style="3" customWidth="1"/>
    <col min="22" max="22" width="5.44140625" style="3" customWidth="1"/>
    <col min="23" max="16384" width="8.77734375" style="3"/>
  </cols>
  <sheetData>
    <row r="1" spans="1:20" ht="61.05" customHeight="1" thickBot="1">
      <c r="A1" s="8" t="s">
        <v>171</v>
      </c>
      <c r="B1" s="9" t="s">
        <v>186</v>
      </c>
      <c r="C1" s="10" t="s">
        <v>0</v>
      </c>
      <c r="D1" s="10" t="s">
        <v>172</v>
      </c>
      <c r="E1" s="11" t="s">
        <v>173</v>
      </c>
      <c r="F1" s="12" t="s">
        <v>174</v>
      </c>
      <c r="G1" s="12" t="s">
        <v>175</v>
      </c>
      <c r="H1" s="12" t="s">
        <v>176</v>
      </c>
      <c r="I1" s="13" t="s">
        <v>177</v>
      </c>
      <c r="J1" s="13" t="s">
        <v>178</v>
      </c>
      <c r="K1" s="10" t="s">
        <v>179</v>
      </c>
      <c r="L1" s="10" t="s">
        <v>180</v>
      </c>
      <c r="M1" s="14" t="s">
        <v>12</v>
      </c>
      <c r="N1" s="15" t="s">
        <v>1</v>
      </c>
      <c r="O1" s="15" t="s">
        <v>30</v>
      </c>
      <c r="P1" s="15" t="s">
        <v>31</v>
      </c>
      <c r="Q1" s="15" t="s">
        <v>32</v>
      </c>
      <c r="R1" s="9" t="s">
        <v>170</v>
      </c>
      <c r="S1" s="9" t="s">
        <v>41</v>
      </c>
      <c r="T1" s="3"/>
    </row>
    <row r="2" spans="1:20" ht="13.8" thickTop="1">
      <c r="A2" s="16" t="s">
        <v>13</v>
      </c>
      <c r="B2" s="17"/>
      <c r="C2" s="18" t="s">
        <v>14</v>
      </c>
      <c r="D2" s="18" t="s">
        <v>181</v>
      </c>
      <c r="E2" s="19">
        <v>1</v>
      </c>
      <c r="F2" s="19"/>
      <c r="G2" s="19"/>
      <c r="H2" s="19"/>
      <c r="I2" s="19"/>
      <c r="J2" s="19"/>
      <c r="K2" s="20">
        <v>10</v>
      </c>
      <c r="L2" s="20">
        <v>7</v>
      </c>
      <c r="M2" s="21"/>
      <c r="N2" s="22">
        <f t="shared" ref="N2:N65" si="0">IF(M2=1,K2,IF(M2=2,L2,0))</f>
        <v>0</v>
      </c>
      <c r="O2" s="22">
        <f t="shared" ref="O2:O65" si="1">IF(K2&gt;0,0.25,0)</f>
        <v>0.25</v>
      </c>
      <c r="P2" s="22">
        <f t="shared" ref="P2:P65" si="2">IF(N2&gt;80,8,N2*0.1)</f>
        <v>0</v>
      </c>
      <c r="Q2" s="22">
        <f t="shared" ref="Q2:Q65" si="3">+N2-P2</f>
        <v>0</v>
      </c>
      <c r="R2" s="23">
        <f t="shared" ref="R2:R65" si="4">+O2+P2</f>
        <v>0.25</v>
      </c>
      <c r="S2" s="17"/>
      <c r="T2" s="3"/>
    </row>
    <row r="3" spans="1:20">
      <c r="A3" s="24" t="s">
        <v>13</v>
      </c>
      <c r="B3" s="25"/>
      <c r="C3" s="25" t="s">
        <v>15</v>
      </c>
      <c r="D3" s="25"/>
      <c r="E3" s="26"/>
      <c r="F3" s="26">
        <v>1</v>
      </c>
      <c r="G3" s="26"/>
      <c r="H3" s="26"/>
      <c r="I3" s="26"/>
      <c r="J3" s="26"/>
      <c r="K3" s="27">
        <v>8</v>
      </c>
      <c r="L3" s="27">
        <v>5</v>
      </c>
      <c r="M3" s="28">
        <v>2</v>
      </c>
      <c r="N3" s="29">
        <f t="shared" si="0"/>
        <v>5</v>
      </c>
      <c r="O3" s="29">
        <f t="shared" si="1"/>
        <v>0.25</v>
      </c>
      <c r="P3" s="29">
        <f t="shared" si="2"/>
        <v>0.5</v>
      </c>
      <c r="Q3" s="29">
        <f t="shared" si="3"/>
        <v>4.5</v>
      </c>
      <c r="R3" s="30">
        <f t="shared" si="4"/>
        <v>0.75</v>
      </c>
      <c r="S3" s="25"/>
      <c r="T3" s="3"/>
    </row>
    <row r="4" spans="1:20">
      <c r="A4" s="31" t="s">
        <v>13</v>
      </c>
      <c r="B4" s="32"/>
      <c r="C4" s="32" t="s">
        <v>16</v>
      </c>
      <c r="D4" s="32" t="s">
        <v>182</v>
      </c>
      <c r="E4" s="33"/>
      <c r="F4" s="33"/>
      <c r="G4" s="33">
        <v>1</v>
      </c>
      <c r="H4" s="33"/>
      <c r="I4" s="33"/>
      <c r="J4" s="33"/>
      <c r="K4" s="34">
        <v>4</v>
      </c>
      <c r="L4" s="34">
        <v>3</v>
      </c>
      <c r="M4" s="35"/>
      <c r="N4" s="36">
        <f t="shared" si="0"/>
        <v>0</v>
      </c>
      <c r="O4" s="36">
        <f t="shared" si="1"/>
        <v>0.25</v>
      </c>
      <c r="P4" s="36">
        <f t="shared" si="2"/>
        <v>0</v>
      </c>
      <c r="Q4" s="36">
        <f t="shared" si="3"/>
        <v>0</v>
      </c>
      <c r="R4" s="37">
        <f t="shared" si="4"/>
        <v>0.25</v>
      </c>
      <c r="S4" s="32"/>
      <c r="T4" s="3"/>
    </row>
    <row r="5" spans="1:20">
      <c r="A5" s="24" t="s">
        <v>13</v>
      </c>
      <c r="B5" s="25"/>
      <c r="C5" s="25" t="s">
        <v>17</v>
      </c>
      <c r="D5" s="25"/>
      <c r="E5" s="26"/>
      <c r="F5" s="26"/>
      <c r="G5" s="26"/>
      <c r="H5" s="26">
        <v>1</v>
      </c>
      <c r="I5" s="26"/>
      <c r="J5" s="26"/>
      <c r="K5" s="27">
        <v>3</v>
      </c>
      <c r="L5" s="27">
        <v>2</v>
      </c>
      <c r="M5" s="28"/>
      <c r="N5" s="29">
        <f t="shared" si="0"/>
        <v>0</v>
      </c>
      <c r="O5" s="29">
        <f t="shared" si="1"/>
        <v>0.25</v>
      </c>
      <c r="P5" s="29">
        <f t="shared" si="2"/>
        <v>0</v>
      </c>
      <c r="Q5" s="29">
        <f t="shared" si="3"/>
        <v>0</v>
      </c>
      <c r="R5" s="30">
        <f t="shared" si="4"/>
        <v>0.25</v>
      </c>
      <c r="S5" s="25"/>
      <c r="T5" s="3"/>
    </row>
    <row r="6" spans="1:20">
      <c r="A6" s="31" t="s">
        <v>13</v>
      </c>
      <c r="B6" s="32"/>
      <c r="C6" s="32" t="s">
        <v>168</v>
      </c>
      <c r="D6" s="32" t="s">
        <v>185</v>
      </c>
      <c r="E6" s="33"/>
      <c r="F6" s="33"/>
      <c r="G6" s="33"/>
      <c r="H6" s="33"/>
      <c r="I6" s="33">
        <v>1</v>
      </c>
      <c r="J6" s="33"/>
      <c r="K6" s="34">
        <v>7</v>
      </c>
      <c r="L6" s="34">
        <v>5</v>
      </c>
      <c r="M6" s="35">
        <v>2</v>
      </c>
      <c r="N6" s="36">
        <f t="shared" si="0"/>
        <v>5</v>
      </c>
      <c r="O6" s="36">
        <f t="shared" si="1"/>
        <v>0.25</v>
      </c>
      <c r="P6" s="36">
        <f t="shared" si="2"/>
        <v>0.5</v>
      </c>
      <c r="Q6" s="36">
        <f t="shared" si="3"/>
        <v>4.5</v>
      </c>
      <c r="R6" s="37">
        <f t="shared" si="4"/>
        <v>0.75</v>
      </c>
      <c r="S6" s="32"/>
      <c r="T6" s="3"/>
    </row>
    <row r="7" spans="1:20">
      <c r="A7" s="24" t="s">
        <v>13</v>
      </c>
      <c r="B7" s="25"/>
      <c r="C7" s="25" t="s">
        <v>18</v>
      </c>
      <c r="D7" s="25"/>
      <c r="E7" s="26"/>
      <c r="F7" s="26"/>
      <c r="G7" s="26"/>
      <c r="H7" s="26"/>
      <c r="I7" s="26"/>
      <c r="J7" s="26">
        <v>1</v>
      </c>
      <c r="K7" s="27">
        <v>10</v>
      </c>
      <c r="L7" s="27">
        <v>6</v>
      </c>
      <c r="M7" s="28"/>
      <c r="N7" s="29">
        <f t="shared" si="0"/>
        <v>0</v>
      </c>
      <c r="O7" s="29">
        <f t="shared" si="1"/>
        <v>0.25</v>
      </c>
      <c r="P7" s="29">
        <f t="shared" si="2"/>
        <v>0</v>
      </c>
      <c r="Q7" s="29">
        <f t="shared" si="3"/>
        <v>0</v>
      </c>
      <c r="R7" s="30">
        <f t="shared" si="4"/>
        <v>0.25</v>
      </c>
      <c r="S7" s="25"/>
      <c r="T7" s="3"/>
    </row>
    <row r="8" spans="1:20">
      <c r="A8" s="31" t="s">
        <v>13</v>
      </c>
      <c r="B8" s="32"/>
      <c r="C8" s="32" t="s">
        <v>183</v>
      </c>
      <c r="D8" s="32" t="s">
        <v>184</v>
      </c>
      <c r="E8" s="33"/>
      <c r="F8" s="33"/>
      <c r="G8" s="33"/>
      <c r="H8" s="33"/>
      <c r="I8" s="33"/>
      <c r="J8" s="33"/>
      <c r="K8" s="34">
        <v>3</v>
      </c>
      <c r="L8" s="34">
        <v>2</v>
      </c>
      <c r="M8" s="35"/>
      <c r="N8" s="36">
        <f t="shared" si="0"/>
        <v>0</v>
      </c>
      <c r="O8" s="36">
        <f t="shared" si="1"/>
        <v>0.25</v>
      </c>
      <c r="P8" s="36">
        <f t="shared" si="2"/>
        <v>0</v>
      </c>
      <c r="Q8" s="36">
        <f t="shared" si="3"/>
        <v>0</v>
      </c>
      <c r="R8" s="37">
        <f t="shared" si="4"/>
        <v>0.25</v>
      </c>
      <c r="S8" s="32"/>
      <c r="T8" s="3"/>
    </row>
    <row r="9" spans="1:20">
      <c r="A9" s="24" t="s">
        <v>13</v>
      </c>
      <c r="B9" s="25"/>
      <c r="C9" s="25" t="s">
        <v>19</v>
      </c>
      <c r="D9" s="25"/>
      <c r="E9" s="26"/>
      <c r="F9" s="26"/>
      <c r="G9" s="26"/>
      <c r="H9" s="26"/>
      <c r="I9" s="26"/>
      <c r="J9" s="26"/>
      <c r="K9" s="27">
        <v>4</v>
      </c>
      <c r="L9" s="27">
        <v>3</v>
      </c>
      <c r="M9" s="28"/>
      <c r="N9" s="29">
        <f t="shared" si="0"/>
        <v>0</v>
      </c>
      <c r="O9" s="29">
        <f t="shared" si="1"/>
        <v>0.25</v>
      </c>
      <c r="P9" s="29">
        <f t="shared" si="2"/>
        <v>0</v>
      </c>
      <c r="Q9" s="29">
        <f t="shared" si="3"/>
        <v>0</v>
      </c>
      <c r="R9" s="30">
        <f t="shared" si="4"/>
        <v>0.25</v>
      </c>
      <c r="S9" s="25"/>
      <c r="T9" s="3"/>
    </row>
    <row r="10" spans="1:20">
      <c r="A10" s="31" t="s">
        <v>13</v>
      </c>
      <c r="B10" s="32"/>
      <c r="C10" s="32" t="s">
        <v>20</v>
      </c>
      <c r="D10" s="32"/>
      <c r="E10" s="33"/>
      <c r="F10" s="33"/>
      <c r="G10" s="33"/>
      <c r="H10" s="33"/>
      <c r="I10" s="33"/>
      <c r="J10" s="33"/>
      <c r="K10" s="34">
        <v>14</v>
      </c>
      <c r="L10" s="34">
        <v>9</v>
      </c>
      <c r="M10" s="35"/>
      <c r="N10" s="36">
        <f t="shared" si="0"/>
        <v>0</v>
      </c>
      <c r="O10" s="36">
        <f t="shared" si="1"/>
        <v>0.25</v>
      </c>
      <c r="P10" s="36">
        <f t="shared" si="2"/>
        <v>0</v>
      </c>
      <c r="Q10" s="36">
        <f t="shared" si="3"/>
        <v>0</v>
      </c>
      <c r="R10" s="37">
        <f t="shared" si="4"/>
        <v>0.25</v>
      </c>
      <c r="S10" s="32"/>
      <c r="T10" s="3"/>
    </row>
    <row r="11" spans="1:20">
      <c r="A11" s="24" t="s">
        <v>13</v>
      </c>
      <c r="B11" s="25"/>
      <c r="C11" s="25" t="s">
        <v>21</v>
      </c>
      <c r="D11" s="25"/>
      <c r="E11" s="26"/>
      <c r="F11" s="26"/>
      <c r="G11" s="26"/>
      <c r="H11" s="26"/>
      <c r="I11" s="26"/>
      <c r="J11" s="26"/>
      <c r="K11" s="27">
        <v>17</v>
      </c>
      <c r="L11" s="27">
        <v>10</v>
      </c>
      <c r="M11" s="28"/>
      <c r="N11" s="29">
        <f t="shared" si="0"/>
        <v>0</v>
      </c>
      <c r="O11" s="29">
        <f t="shared" si="1"/>
        <v>0.25</v>
      </c>
      <c r="P11" s="29">
        <f t="shared" si="2"/>
        <v>0</v>
      </c>
      <c r="Q11" s="29">
        <f t="shared" si="3"/>
        <v>0</v>
      </c>
      <c r="R11" s="30">
        <f t="shared" si="4"/>
        <v>0.25</v>
      </c>
      <c r="S11" s="25"/>
      <c r="T11" s="3"/>
    </row>
    <row r="12" spans="1:20">
      <c r="A12" s="31" t="s">
        <v>13</v>
      </c>
      <c r="B12" s="32"/>
      <c r="C12" s="32" t="s">
        <v>22</v>
      </c>
      <c r="D12" s="32"/>
      <c r="E12" s="33"/>
      <c r="F12" s="33"/>
      <c r="G12" s="33"/>
      <c r="H12" s="33"/>
      <c r="I12" s="33"/>
      <c r="J12" s="33"/>
      <c r="K12" s="34">
        <v>10</v>
      </c>
      <c r="L12" s="34">
        <v>7</v>
      </c>
      <c r="M12" s="35">
        <v>1</v>
      </c>
      <c r="N12" s="36">
        <f t="shared" si="0"/>
        <v>10</v>
      </c>
      <c r="O12" s="36">
        <f t="shared" si="1"/>
        <v>0.25</v>
      </c>
      <c r="P12" s="36">
        <f t="shared" si="2"/>
        <v>1</v>
      </c>
      <c r="Q12" s="36">
        <f t="shared" si="3"/>
        <v>9</v>
      </c>
      <c r="R12" s="37">
        <f t="shared" si="4"/>
        <v>1.25</v>
      </c>
      <c r="S12" s="32"/>
      <c r="T12" s="3"/>
    </row>
    <row r="13" spans="1:20">
      <c r="A13" s="24" t="s">
        <v>13</v>
      </c>
      <c r="B13" s="25"/>
      <c r="C13" s="25" t="s">
        <v>23</v>
      </c>
      <c r="D13" s="25"/>
      <c r="E13" s="26"/>
      <c r="F13" s="26"/>
      <c r="G13" s="26"/>
      <c r="H13" s="26"/>
      <c r="I13" s="26"/>
      <c r="J13" s="26"/>
      <c r="K13" s="27">
        <v>10</v>
      </c>
      <c r="L13" s="27">
        <v>6</v>
      </c>
      <c r="M13" s="28"/>
      <c r="N13" s="29">
        <f t="shared" si="0"/>
        <v>0</v>
      </c>
      <c r="O13" s="29">
        <f t="shared" si="1"/>
        <v>0.25</v>
      </c>
      <c r="P13" s="29">
        <f t="shared" si="2"/>
        <v>0</v>
      </c>
      <c r="Q13" s="29">
        <f t="shared" si="3"/>
        <v>0</v>
      </c>
      <c r="R13" s="30">
        <f t="shared" si="4"/>
        <v>0.25</v>
      </c>
      <c r="S13" s="25"/>
      <c r="T13" s="3"/>
    </row>
    <row r="14" spans="1:20">
      <c r="A14" s="31" t="s">
        <v>13</v>
      </c>
      <c r="B14" s="32"/>
      <c r="C14" s="32" t="s">
        <v>24</v>
      </c>
      <c r="D14" s="32"/>
      <c r="E14" s="33"/>
      <c r="F14" s="33"/>
      <c r="G14" s="33"/>
      <c r="H14" s="33"/>
      <c r="I14" s="33"/>
      <c r="J14" s="33"/>
      <c r="K14" s="34">
        <v>14</v>
      </c>
      <c r="L14" s="34">
        <v>9</v>
      </c>
      <c r="M14" s="35">
        <v>2</v>
      </c>
      <c r="N14" s="36">
        <f t="shared" si="0"/>
        <v>9</v>
      </c>
      <c r="O14" s="36">
        <f t="shared" si="1"/>
        <v>0.25</v>
      </c>
      <c r="P14" s="36">
        <f t="shared" si="2"/>
        <v>0.9</v>
      </c>
      <c r="Q14" s="36">
        <f t="shared" si="3"/>
        <v>8.1</v>
      </c>
      <c r="R14" s="37">
        <f t="shared" si="4"/>
        <v>1.1499999999999999</v>
      </c>
      <c r="S14" s="32"/>
      <c r="T14" s="3"/>
    </row>
    <row r="15" spans="1:20">
      <c r="A15" s="24" t="s">
        <v>13</v>
      </c>
      <c r="B15" s="25"/>
      <c r="C15" s="25" t="s">
        <v>25</v>
      </c>
      <c r="D15" s="25"/>
      <c r="E15" s="26"/>
      <c r="F15" s="26"/>
      <c r="G15" s="26"/>
      <c r="H15" s="26"/>
      <c r="I15" s="26"/>
      <c r="J15" s="26"/>
      <c r="K15" s="27">
        <v>15</v>
      </c>
      <c r="L15" s="27">
        <v>10</v>
      </c>
      <c r="M15" s="28"/>
      <c r="N15" s="29">
        <f t="shared" si="0"/>
        <v>0</v>
      </c>
      <c r="O15" s="29">
        <f t="shared" si="1"/>
        <v>0.25</v>
      </c>
      <c r="P15" s="29">
        <f t="shared" si="2"/>
        <v>0</v>
      </c>
      <c r="Q15" s="29">
        <f t="shared" si="3"/>
        <v>0</v>
      </c>
      <c r="R15" s="30">
        <f t="shared" si="4"/>
        <v>0.25</v>
      </c>
      <c r="S15" s="25"/>
      <c r="T15" s="3"/>
    </row>
    <row r="16" spans="1:20">
      <c r="A16" s="31" t="s">
        <v>13</v>
      </c>
      <c r="B16" s="32"/>
      <c r="C16" s="32" t="s">
        <v>26</v>
      </c>
      <c r="D16" s="32"/>
      <c r="E16" s="33"/>
      <c r="F16" s="33"/>
      <c r="G16" s="33"/>
      <c r="H16" s="33"/>
      <c r="I16" s="33"/>
      <c r="J16" s="33"/>
      <c r="K16" s="34">
        <v>20</v>
      </c>
      <c r="L16" s="34">
        <v>13</v>
      </c>
      <c r="M16" s="35"/>
      <c r="N16" s="36">
        <f t="shared" si="0"/>
        <v>0</v>
      </c>
      <c r="O16" s="36">
        <f t="shared" si="1"/>
        <v>0.25</v>
      </c>
      <c r="P16" s="36">
        <f t="shared" si="2"/>
        <v>0</v>
      </c>
      <c r="Q16" s="36">
        <f t="shared" si="3"/>
        <v>0</v>
      </c>
      <c r="R16" s="37">
        <f t="shared" si="4"/>
        <v>0.25</v>
      </c>
      <c r="S16" s="32"/>
      <c r="T16" s="3"/>
    </row>
    <row r="17" spans="1:24">
      <c r="A17" s="24" t="s">
        <v>13</v>
      </c>
      <c r="B17" s="25"/>
      <c r="C17" s="25" t="s">
        <v>27</v>
      </c>
      <c r="D17" s="25"/>
      <c r="E17" s="26"/>
      <c r="F17" s="26"/>
      <c r="G17" s="26"/>
      <c r="H17" s="26"/>
      <c r="I17" s="26"/>
      <c r="J17" s="26"/>
      <c r="K17" s="27">
        <v>3</v>
      </c>
      <c r="L17" s="27">
        <v>2</v>
      </c>
      <c r="M17" s="28"/>
      <c r="N17" s="29">
        <f t="shared" si="0"/>
        <v>0</v>
      </c>
      <c r="O17" s="29">
        <f t="shared" si="1"/>
        <v>0.25</v>
      </c>
      <c r="P17" s="29">
        <f t="shared" si="2"/>
        <v>0</v>
      </c>
      <c r="Q17" s="29">
        <f t="shared" si="3"/>
        <v>0</v>
      </c>
      <c r="R17" s="30">
        <f t="shared" si="4"/>
        <v>0.25</v>
      </c>
      <c r="S17" s="25"/>
      <c r="T17" s="3"/>
    </row>
    <row r="18" spans="1:24">
      <c r="A18" s="31" t="s">
        <v>13</v>
      </c>
      <c r="B18" s="32"/>
      <c r="C18" s="32" t="s">
        <v>28</v>
      </c>
      <c r="D18" s="32"/>
      <c r="E18" s="33"/>
      <c r="F18" s="33"/>
      <c r="G18" s="33"/>
      <c r="H18" s="33"/>
      <c r="I18" s="33"/>
      <c r="J18" s="33"/>
      <c r="K18" s="34">
        <v>5</v>
      </c>
      <c r="L18" s="34">
        <v>3</v>
      </c>
      <c r="M18" s="35"/>
      <c r="N18" s="36">
        <f t="shared" si="0"/>
        <v>0</v>
      </c>
      <c r="O18" s="36">
        <f t="shared" si="1"/>
        <v>0.25</v>
      </c>
      <c r="P18" s="36">
        <f t="shared" si="2"/>
        <v>0</v>
      </c>
      <c r="Q18" s="36">
        <f t="shared" si="3"/>
        <v>0</v>
      </c>
      <c r="R18" s="37">
        <f t="shared" si="4"/>
        <v>0.25</v>
      </c>
      <c r="S18" s="32"/>
      <c r="T18" s="3"/>
    </row>
    <row r="19" spans="1:24">
      <c r="A19" s="24" t="s">
        <v>13</v>
      </c>
      <c r="B19" s="25"/>
      <c r="C19" s="25" t="s">
        <v>29</v>
      </c>
      <c r="D19" s="25"/>
      <c r="E19" s="26"/>
      <c r="F19" s="26"/>
      <c r="G19" s="26"/>
      <c r="H19" s="26"/>
      <c r="I19" s="26"/>
      <c r="J19" s="26"/>
      <c r="K19" s="27">
        <v>24</v>
      </c>
      <c r="L19" s="27">
        <v>16</v>
      </c>
      <c r="M19" s="28"/>
      <c r="N19" s="29">
        <f t="shared" si="0"/>
        <v>0</v>
      </c>
      <c r="O19" s="29">
        <f t="shared" si="1"/>
        <v>0.25</v>
      </c>
      <c r="P19" s="29">
        <f t="shared" si="2"/>
        <v>0</v>
      </c>
      <c r="Q19" s="29">
        <f t="shared" si="3"/>
        <v>0</v>
      </c>
      <c r="R19" s="30">
        <f t="shared" si="4"/>
        <v>0.25</v>
      </c>
      <c r="S19" s="25"/>
      <c r="T19" s="3"/>
    </row>
    <row r="20" spans="1:24">
      <c r="A20" s="31" t="s">
        <v>33</v>
      </c>
      <c r="B20" s="32"/>
      <c r="C20" s="32" t="s">
        <v>34</v>
      </c>
      <c r="D20" s="32"/>
      <c r="E20" s="33"/>
      <c r="F20" s="33"/>
      <c r="G20" s="33"/>
      <c r="H20" s="33"/>
      <c r="I20" s="33"/>
      <c r="J20" s="33"/>
      <c r="K20" s="34">
        <v>15</v>
      </c>
      <c r="L20" s="34">
        <v>10</v>
      </c>
      <c r="M20" s="35">
        <v>1</v>
      </c>
      <c r="N20" s="36">
        <f t="shared" si="0"/>
        <v>15</v>
      </c>
      <c r="O20" s="36">
        <f t="shared" si="1"/>
        <v>0.25</v>
      </c>
      <c r="P20" s="36">
        <f t="shared" si="2"/>
        <v>1.5</v>
      </c>
      <c r="Q20" s="36">
        <f t="shared" si="3"/>
        <v>13.5</v>
      </c>
      <c r="R20" s="37">
        <f t="shared" si="4"/>
        <v>1.75</v>
      </c>
      <c r="S20" s="32"/>
      <c r="T20" s="3"/>
    </row>
    <row r="21" spans="1:24">
      <c r="A21" s="24" t="s">
        <v>33</v>
      </c>
      <c r="B21" s="25"/>
      <c r="C21" s="25" t="s">
        <v>35</v>
      </c>
      <c r="D21" s="25"/>
      <c r="E21" s="26"/>
      <c r="F21" s="26"/>
      <c r="G21" s="26"/>
      <c r="H21" s="26"/>
      <c r="I21" s="26"/>
      <c r="J21" s="26"/>
      <c r="K21" s="27">
        <v>50</v>
      </c>
      <c r="L21" s="27">
        <v>45</v>
      </c>
      <c r="M21" s="28"/>
      <c r="N21" s="29">
        <f t="shared" si="0"/>
        <v>0</v>
      </c>
      <c r="O21" s="29">
        <f t="shared" si="1"/>
        <v>0.25</v>
      </c>
      <c r="P21" s="29">
        <f t="shared" si="2"/>
        <v>0</v>
      </c>
      <c r="Q21" s="29">
        <f t="shared" si="3"/>
        <v>0</v>
      </c>
      <c r="R21" s="30">
        <f t="shared" si="4"/>
        <v>0.25</v>
      </c>
      <c r="S21" s="25"/>
      <c r="T21" s="3"/>
    </row>
    <row r="22" spans="1:24">
      <c r="A22" s="31" t="s">
        <v>33</v>
      </c>
      <c r="B22" s="32"/>
      <c r="C22" s="32" t="s">
        <v>36</v>
      </c>
      <c r="D22" s="32"/>
      <c r="E22" s="33"/>
      <c r="F22" s="33"/>
      <c r="G22" s="33"/>
      <c r="H22" s="33"/>
      <c r="I22" s="33"/>
      <c r="J22" s="33"/>
      <c r="K22" s="34">
        <v>25</v>
      </c>
      <c r="L22" s="34">
        <v>20</v>
      </c>
      <c r="M22" s="35"/>
      <c r="N22" s="36">
        <f t="shared" si="0"/>
        <v>0</v>
      </c>
      <c r="O22" s="36">
        <f t="shared" si="1"/>
        <v>0.25</v>
      </c>
      <c r="P22" s="36">
        <f t="shared" si="2"/>
        <v>0</v>
      </c>
      <c r="Q22" s="36">
        <f t="shared" si="3"/>
        <v>0</v>
      </c>
      <c r="R22" s="37">
        <f t="shared" si="4"/>
        <v>0.25</v>
      </c>
      <c r="S22" s="32"/>
      <c r="T22" s="3"/>
    </row>
    <row r="23" spans="1:24">
      <c r="A23" s="24" t="s">
        <v>33</v>
      </c>
      <c r="B23" s="25"/>
      <c r="C23" s="25" t="s">
        <v>37</v>
      </c>
      <c r="D23" s="25"/>
      <c r="E23" s="26"/>
      <c r="F23" s="26"/>
      <c r="G23" s="26"/>
      <c r="H23" s="26"/>
      <c r="I23" s="26"/>
      <c r="J23" s="26"/>
      <c r="K23" s="27">
        <v>8</v>
      </c>
      <c r="L23" s="27">
        <v>5</v>
      </c>
      <c r="M23" s="28"/>
      <c r="N23" s="29">
        <f t="shared" si="0"/>
        <v>0</v>
      </c>
      <c r="O23" s="29">
        <f t="shared" si="1"/>
        <v>0.25</v>
      </c>
      <c r="P23" s="29">
        <f t="shared" si="2"/>
        <v>0</v>
      </c>
      <c r="Q23" s="29">
        <f t="shared" si="3"/>
        <v>0</v>
      </c>
      <c r="R23" s="30">
        <f t="shared" si="4"/>
        <v>0.25</v>
      </c>
      <c r="S23" s="25"/>
      <c r="T23" s="3"/>
    </row>
    <row r="24" spans="1:24">
      <c r="A24" s="31" t="s">
        <v>33</v>
      </c>
      <c r="B24" s="32"/>
      <c r="C24" s="32" t="s">
        <v>38</v>
      </c>
      <c r="D24" s="32"/>
      <c r="E24" s="33"/>
      <c r="F24" s="33"/>
      <c r="G24" s="33"/>
      <c r="H24" s="33"/>
      <c r="I24" s="33"/>
      <c r="J24" s="33"/>
      <c r="K24" s="34">
        <v>10</v>
      </c>
      <c r="L24" s="34">
        <v>6</v>
      </c>
      <c r="M24" s="35"/>
      <c r="N24" s="36">
        <f t="shared" si="0"/>
        <v>0</v>
      </c>
      <c r="O24" s="36">
        <f t="shared" si="1"/>
        <v>0.25</v>
      </c>
      <c r="P24" s="36">
        <f t="shared" si="2"/>
        <v>0</v>
      </c>
      <c r="Q24" s="36">
        <f t="shared" si="3"/>
        <v>0</v>
      </c>
      <c r="R24" s="37">
        <f t="shared" si="4"/>
        <v>0.25</v>
      </c>
      <c r="S24" s="32"/>
      <c r="T24" s="3"/>
    </row>
    <row r="25" spans="1:24">
      <c r="A25" s="24" t="s">
        <v>33</v>
      </c>
      <c r="B25" s="25"/>
      <c r="C25" s="25" t="s">
        <v>39</v>
      </c>
      <c r="D25" s="25"/>
      <c r="E25" s="26"/>
      <c r="F25" s="26"/>
      <c r="G25" s="26"/>
      <c r="H25" s="26"/>
      <c r="I25" s="26"/>
      <c r="J25" s="26"/>
      <c r="K25" s="27">
        <v>100</v>
      </c>
      <c r="L25" s="27">
        <v>10</v>
      </c>
      <c r="M25" s="28">
        <v>1</v>
      </c>
      <c r="N25" s="29">
        <f t="shared" si="0"/>
        <v>100</v>
      </c>
      <c r="O25" s="29">
        <f t="shared" si="1"/>
        <v>0.25</v>
      </c>
      <c r="P25" s="29">
        <f t="shared" si="2"/>
        <v>8</v>
      </c>
      <c r="Q25" s="29">
        <f t="shared" si="3"/>
        <v>92</v>
      </c>
      <c r="R25" s="30">
        <f t="shared" si="4"/>
        <v>8.25</v>
      </c>
      <c r="S25" s="25"/>
      <c r="T25" s="3"/>
    </row>
    <row r="26" spans="1:24">
      <c r="A26" s="31" t="s">
        <v>33</v>
      </c>
      <c r="B26" s="32"/>
      <c r="C26" s="32" t="s">
        <v>40</v>
      </c>
      <c r="D26" s="32"/>
      <c r="E26" s="33"/>
      <c r="F26" s="33"/>
      <c r="G26" s="33"/>
      <c r="H26" s="33"/>
      <c r="I26" s="33"/>
      <c r="J26" s="33"/>
      <c r="K26" s="34">
        <v>9</v>
      </c>
      <c r="L26" s="34">
        <v>6</v>
      </c>
      <c r="M26" s="35">
        <v>2</v>
      </c>
      <c r="N26" s="36">
        <f t="shared" si="0"/>
        <v>6</v>
      </c>
      <c r="O26" s="36">
        <f t="shared" si="1"/>
        <v>0.25</v>
      </c>
      <c r="P26" s="36">
        <f t="shared" si="2"/>
        <v>0.60000000000000009</v>
      </c>
      <c r="Q26" s="36">
        <f t="shared" si="3"/>
        <v>5.4</v>
      </c>
      <c r="R26" s="37">
        <f t="shared" si="4"/>
        <v>0.85000000000000009</v>
      </c>
      <c r="S26" s="32"/>
      <c r="T26" s="3"/>
    </row>
    <row r="27" spans="1:24">
      <c r="A27" s="24" t="s">
        <v>42</v>
      </c>
      <c r="B27" s="25"/>
      <c r="C27" s="25" t="s">
        <v>43</v>
      </c>
      <c r="D27" s="25"/>
      <c r="E27" s="26"/>
      <c r="F27" s="26"/>
      <c r="G27" s="26"/>
      <c r="H27" s="26"/>
      <c r="I27" s="26"/>
      <c r="J27" s="26"/>
      <c r="K27" s="27">
        <v>50</v>
      </c>
      <c r="L27" s="27">
        <v>50</v>
      </c>
      <c r="M27" s="28"/>
      <c r="N27" s="29">
        <f t="shared" si="0"/>
        <v>0</v>
      </c>
      <c r="O27" s="29">
        <f t="shared" si="1"/>
        <v>0.25</v>
      </c>
      <c r="P27" s="29">
        <f t="shared" si="2"/>
        <v>0</v>
      </c>
      <c r="Q27" s="29">
        <f t="shared" si="3"/>
        <v>0</v>
      </c>
      <c r="R27" s="30">
        <f t="shared" si="4"/>
        <v>0.25</v>
      </c>
      <c r="S27" s="25"/>
      <c r="T27" s="3"/>
    </row>
    <row r="28" spans="1:24">
      <c r="A28" s="31" t="s">
        <v>2</v>
      </c>
      <c r="B28" s="32"/>
      <c r="C28" s="32" t="s">
        <v>44</v>
      </c>
      <c r="D28" s="32"/>
      <c r="E28" s="33"/>
      <c r="F28" s="33"/>
      <c r="G28" s="33"/>
      <c r="H28" s="33"/>
      <c r="I28" s="33"/>
      <c r="J28" s="33"/>
      <c r="K28" s="34">
        <v>15</v>
      </c>
      <c r="L28" s="34">
        <v>10</v>
      </c>
      <c r="M28" s="35">
        <v>2</v>
      </c>
      <c r="N28" s="36">
        <f t="shared" si="0"/>
        <v>10</v>
      </c>
      <c r="O28" s="36">
        <f t="shared" si="1"/>
        <v>0.25</v>
      </c>
      <c r="P28" s="36">
        <f t="shared" si="2"/>
        <v>1</v>
      </c>
      <c r="Q28" s="36">
        <f t="shared" si="3"/>
        <v>9</v>
      </c>
      <c r="R28" s="37">
        <f t="shared" si="4"/>
        <v>1.25</v>
      </c>
      <c r="S28" s="32"/>
      <c r="T28" s="3"/>
    </row>
    <row r="29" spans="1:24">
      <c r="A29" s="24" t="s">
        <v>2</v>
      </c>
      <c r="B29" s="25"/>
      <c r="C29" s="25" t="s">
        <v>45</v>
      </c>
      <c r="D29" s="25"/>
      <c r="E29" s="26"/>
      <c r="F29" s="26"/>
      <c r="G29" s="26"/>
      <c r="H29" s="26"/>
      <c r="I29" s="26"/>
      <c r="J29" s="26"/>
      <c r="K29" s="27">
        <v>30</v>
      </c>
      <c r="L29" s="27">
        <v>15</v>
      </c>
      <c r="M29" s="28"/>
      <c r="N29" s="29">
        <f t="shared" si="0"/>
        <v>0</v>
      </c>
      <c r="O29" s="29">
        <f t="shared" si="1"/>
        <v>0.25</v>
      </c>
      <c r="P29" s="29">
        <f t="shared" si="2"/>
        <v>0</v>
      </c>
      <c r="Q29" s="29">
        <f t="shared" si="3"/>
        <v>0</v>
      </c>
      <c r="R29" s="30">
        <f t="shared" si="4"/>
        <v>0.25</v>
      </c>
      <c r="S29" s="25"/>
      <c r="T29" s="3"/>
    </row>
    <row r="30" spans="1:24">
      <c r="A30" s="31" t="s">
        <v>2</v>
      </c>
      <c r="B30" s="32"/>
      <c r="C30" s="32" t="s">
        <v>46</v>
      </c>
      <c r="D30" s="32"/>
      <c r="E30" s="33"/>
      <c r="F30" s="33"/>
      <c r="G30" s="33"/>
      <c r="H30" s="33"/>
      <c r="I30" s="33"/>
      <c r="J30" s="33"/>
      <c r="K30" s="34">
        <v>10</v>
      </c>
      <c r="L30" s="34">
        <v>5</v>
      </c>
      <c r="M30" s="35">
        <v>2</v>
      </c>
      <c r="N30" s="36">
        <f t="shared" si="0"/>
        <v>5</v>
      </c>
      <c r="O30" s="36">
        <f t="shared" si="1"/>
        <v>0.25</v>
      </c>
      <c r="P30" s="36">
        <f t="shared" si="2"/>
        <v>0.5</v>
      </c>
      <c r="Q30" s="36">
        <f t="shared" si="3"/>
        <v>4.5</v>
      </c>
      <c r="R30" s="37">
        <f t="shared" si="4"/>
        <v>0.75</v>
      </c>
      <c r="S30" s="32"/>
      <c r="T30" s="3"/>
    </row>
    <row r="31" spans="1:24" ht="13.8">
      <c r="A31" s="24" t="s">
        <v>2</v>
      </c>
      <c r="B31" s="25"/>
      <c r="C31" s="25" t="s">
        <v>47</v>
      </c>
      <c r="D31" s="25"/>
      <c r="E31" s="26"/>
      <c r="F31" s="26"/>
      <c r="G31" s="26"/>
      <c r="H31" s="26"/>
      <c r="I31" s="26"/>
      <c r="J31" s="26"/>
      <c r="K31" s="27">
        <v>15</v>
      </c>
      <c r="L31" s="27">
        <v>10</v>
      </c>
      <c r="M31" s="28"/>
      <c r="N31" s="29">
        <f t="shared" si="0"/>
        <v>0</v>
      </c>
      <c r="O31" s="29">
        <f t="shared" si="1"/>
        <v>0.25</v>
      </c>
      <c r="P31" s="29">
        <f t="shared" si="2"/>
        <v>0</v>
      </c>
      <c r="Q31" s="29">
        <f t="shared" si="3"/>
        <v>0</v>
      </c>
      <c r="R31" s="30">
        <f t="shared" si="4"/>
        <v>0.25</v>
      </c>
      <c r="S31" s="25"/>
      <c r="T31" s="3"/>
      <c r="X31" s="7"/>
    </row>
    <row r="32" spans="1:24" ht="13.8">
      <c r="A32" s="31" t="s">
        <v>2</v>
      </c>
      <c r="B32" s="32"/>
      <c r="C32" s="32" t="s">
        <v>48</v>
      </c>
      <c r="D32" s="32"/>
      <c r="E32" s="33"/>
      <c r="F32" s="33"/>
      <c r="G32" s="33"/>
      <c r="H32" s="33"/>
      <c r="I32" s="33"/>
      <c r="J32" s="33"/>
      <c r="K32" s="34">
        <v>15</v>
      </c>
      <c r="L32" s="34">
        <v>10</v>
      </c>
      <c r="M32" s="35"/>
      <c r="N32" s="36">
        <f t="shared" si="0"/>
        <v>0</v>
      </c>
      <c r="O32" s="36">
        <f t="shared" si="1"/>
        <v>0.25</v>
      </c>
      <c r="P32" s="36">
        <f t="shared" si="2"/>
        <v>0</v>
      </c>
      <c r="Q32" s="36">
        <f t="shared" si="3"/>
        <v>0</v>
      </c>
      <c r="R32" s="37">
        <f t="shared" si="4"/>
        <v>0.25</v>
      </c>
      <c r="S32" s="32"/>
      <c r="T32" s="3"/>
      <c r="W32"/>
      <c r="X32" s="7"/>
    </row>
    <row r="33" spans="1:24" ht="13.8">
      <c r="A33" s="24" t="s">
        <v>2</v>
      </c>
      <c r="B33" s="25"/>
      <c r="C33" s="25" t="s">
        <v>49</v>
      </c>
      <c r="D33" s="25"/>
      <c r="E33" s="26"/>
      <c r="F33" s="26"/>
      <c r="G33" s="26"/>
      <c r="H33" s="26"/>
      <c r="I33" s="26"/>
      <c r="J33" s="26"/>
      <c r="K33" s="27">
        <v>10</v>
      </c>
      <c r="L33" s="27">
        <v>5</v>
      </c>
      <c r="M33" s="28"/>
      <c r="N33" s="29">
        <f t="shared" si="0"/>
        <v>0</v>
      </c>
      <c r="O33" s="29">
        <f t="shared" si="1"/>
        <v>0.25</v>
      </c>
      <c r="P33" s="29">
        <f t="shared" si="2"/>
        <v>0</v>
      </c>
      <c r="Q33" s="29">
        <f t="shared" si="3"/>
        <v>0</v>
      </c>
      <c r="R33" s="30">
        <f t="shared" si="4"/>
        <v>0.25</v>
      </c>
      <c r="S33" s="25"/>
      <c r="T33" s="3"/>
      <c r="W33"/>
      <c r="X33" s="7"/>
    </row>
    <row r="34" spans="1:24" ht="13.8">
      <c r="A34" s="31" t="s">
        <v>2</v>
      </c>
      <c r="B34" s="32"/>
      <c r="C34" s="32" t="s">
        <v>50</v>
      </c>
      <c r="D34" s="32"/>
      <c r="E34" s="33"/>
      <c r="F34" s="33"/>
      <c r="G34" s="33"/>
      <c r="H34" s="33"/>
      <c r="I34" s="33"/>
      <c r="J34" s="33"/>
      <c r="K34" s="34">
        <v>15</v>
      </c>
      <c r="L34" s="34">
        <v>10</v>
      </c>
      <c r="M34" s="35"/>
      <c r="N34" s="36">
        <f t="shared" si="0"/>
        <v>0</v>
      </c>
      <c r="O34" s="36">
        <f t="shared" si="1"/>
        <v>0.25</v>
      </c>
      <c r="P34" s="36">
        <f t="shared" si="2"/>
        <v>0</v>
      </c>
      <c r="Q34" s="36">
        <f t="shared" si="3"/>
        <v>0</v>
      </c>
      <c r="R34" s="37">
        <f t="shared" si="4"/>
        <v>0.25</v>
      </c>
      <c r="S34" s="32"/>
      <c r="T34" s="3"/>
      <c r="W34"/>
      <c r="X34" s="7"/>
    </row>
    <row r="35" spans="1:24" ht="13.8">
      <c r="A35" s="24" t="s">
        <v>2</v>
      </c>
      <c r="B35" s="25"/>
      <c r="C35" s="25" t="s">
        <v>51</v>
      </c>
      <c r="D35" s="25"/>
      <c r="E35" s="26"/>
      <c r="F35" s="26"/>
      <c r="G35" s="26"/>
      <c r="H35" s="26"/>
      <c r="I35" s="26"/>
      <c r="J35" s="26"/>
      <c r="K35" s="27">
        <v>15</v>
      </c>
      <c r="L35" s="27">
        <v>10</v>
      </c>
      <c r="M35" s="28"/>
      <c r="N35" s="29">
        <f t="shared" si="0"/>
        <v>0</v>
      </c>
      <c r="O35" s="29">
        <f t="shared" si="1"/>
        <v>0.25</v>
      </c>
      <c r="P35" s="29">
        <f t="shared" si="2"/>
        <v>0</v>
      </c>
      <c r="Q35" s="29">
        <f t="shared" si="3"/>
        <v>0</v>
      </c>
      <c r="R35" s="30">
        <f t="shared" si="4"/>
        <v>0.25</v>
      </c>
      <c r="S35" s="25"/>
      <c r="T35" s="3"/>
      <c r="W35"/>
      <c r="X35" s="7"/>
    </row>
    <row r="36" spans="1:24" ht="13.8">
      <c r="A36" s="31" t="s">
        <v>2</v>
      </c>
      <c r="B36" s="32"/>
      <c r="C36" s="32" t="s">
        <v>52</v>
      </c>
      <c r="D36" s="32"/>
      <c r="E36" s="33"/>
      <c r="F36" s="33"/>
      <c r="G36" s="33"/>
      <c r="H36" s="33"/>
      <c r="I36" s="33"/>
      <c r="J36" s="33"/>
      <c r="K36" s="34">
        <v>15</v>
      </c>
      <c r="L36" s="34">
        <v>10</v>
      </c>
      <c r="M36" s="35"/>
      <c r="N36" s="36">
        <f t="shared" si="0"/>
        <v>0</v>
      </c>
      <c r="O36" s="36">
        <f t="shared" si="1"/>
        <v>0.25</v>
      </c>
      <c r="P36" s="36">
        <f t="shared" si="2"/>
        <v>0</v>
      </c>
      <c r="Q36" s="36">
        <f t="shared" si="3"/>
        <v>0</v>
      </c>
      <c r="R36" s="37">
        <f t="shared" si="4"/>
        <v>0.25</v>
      </c>
      <c r="S36" s="32"/>
      <c r="T36" s="3"/>
      <c r="W36"/>
      <c r="X36" s="7"/>
    </row>
    <row r="37" spans="1:24">
      <c r="A37" s="24" t="s">
        <v>5</v>
      </c>
      <c r="B37" s="25"/>
      <c r="C37" s="25" t="s">
        <v>53</v>
      </c>
      <c r="D37" s="25"/>
      <c r="E37" s="26"/>
      <c r="F37" s="26"/>
      <c r="G37" s="26"/>
      <c r="H37" s="26"/>
      <c r="I37" s="26"/>
      <c r="J37" s="26"/>
      <c r="K37" s="27">
        <v>5</v>
      </c>
      <c r="L37" s="27">
        <v>3</v>
      </c>
      <c r="M37" s="28"/>
      <c r="N37" s="29">
        <f t="shared" si="0"/>
        <v>0</v>
      </c>
      <c r="O37" s="29">
        <f t="shared" si="1"/>
        <v>0.25</v>
      </c>
      <c r="P37" s="29">
        <f t="shared" si="2"/>
        <v>0</v>
      </c>
      <c r="Q37" s="29">
        <f t="shared" si="3"/>
        <v>0</v>
      </c>
      <c r="R37" s="30">
        <f t="shared" si="4"/>
        <v>0.25</v>
      </c>
      <c r="S37" s="25"/>
      <c r="T37" s="3"/>
    </row>
    <row r="38" spans="1:24">
      <c r="A38" s="31" t="s">
        <v>5</v>
      </c>
      <c r="B38" s="32"/>
      <c r="C38" s="32" t="s">
        <v>54</v>
      </c>
      <c r="D38" s="32"/>
      <c r="E38" s="33"/>
      <c r="F38" s="33"/>
      <c r="G38" s="33"/>
      <c r="H38" s="33"/>
      <c r="I38" s="33"/>
      <c r="J38" s="33"/>
      <c r="K38" s="34">
        <v>7</v>
      </c>
      <c r="L38" s="34">
        <v>5</v>
      </c>
      <c r="M38" s="35">
        <v>2</v>
      </c>
      <c r="N38" s="36">
        <f t="shared" si="0"/>
        <v>5</v>
      </c>
      <c r="O38" s="36">
        <f t="shared" si="1"/>
        <v>0.25</v>
      </c>
      <c r="P38" s="36">
        <f t="shared" si="2"/>
        <v>0.5</v>
      </c>
      <c r="Q38" s="36">
        <f t="shared" si="3"/>
        <v>4.5</v>
      </c>
      <c r="R38" s="37">
        <f t="shared" si="4"/>
        <v>0.75</v>
      </c>
      <c r="S38" s="32"/>
      <c r="T38" s="3"/>
    </row>
    <row r="39" spans="1:24">
      <c r="A39" s="24" t="s">
        <v>5</v>
      </c>
      <c r="B39" s="25"/>
      <c r="C39" s="25" t="s">
        <v>55</v>
      </c>
      <c r="D39" s="25"/>
      <c r="E39" s="26"/>
      <c r="F39" s="26"/>
      <c r="G39" s="26"/>
      <c r="H39" s="26"/>
      <c r="I39" s="26"/>
      <c r="J39" s="26"/>
      <c r="K39" s="27">
        <v>2</v>
      </c>
      <c r="L39" s="27">
        <v>1</v>
      </c>
      <c r="M39" s="28"/>
      <c r="N39" s="29">
        <f t="shared" si="0"/>
        <v>0</v>
      </c>
      <c r="O39" s="29">
        <f t="shared" si="1"/>
        <v>0.25</v>
      </c>
      <c r="P39" s="29">
        <f t="shared" si="2"/>
        <v>0</v>
      </c>
      <c r="Q39" s="29">
        <f t="shared" si="3"/>
        <v>0</v>
      </c>
      <c r="R39" s="30">
        <f t="shared" si="4"/>
        <v>0.25</v>
      </c>
      <c r="S39" s="25"/>
      <c r="T39" s="3"/>
    </row>
    <row r="40" spans="1:24">
      <c r="A40" s="31" t="s">
        <v>5</v>
      </c>
      <c r="B40" s="32"/>
      <c r="C40" s="32" t="s">
        <v>56</v>
      </c>
      <c r="D40" s="32"/>
      <c r="E40" s="33"/>
      <c r="F40" s="33"/>
      <c r="G40" s="33"/>
      <c r="H40" s="33"/>
      <c r="I40" s="33"/>
      <c r="J40" s="33"/>
      <c r="K40" s="34">
        <v>10</v>
      </c>
      <c r="L40" s="34">
        <v>8</v>
      </c>
      <c r="M40" s="35"/>
      <c r="N40" s="36">
        <f t="shared" si="0"/>
        <v>0</v>
      </c>
      <c r="O40" s="36">
        <f t="shared" si="1"/>
        <v>0.25</v>
      </c>
      <c r="P40" s="36">
        <f t="shared" si="2"/>
        <v>0</v>
      </c>
      <c r="Q40" s="36">
        <f t="shared" si="3"/>
        <v>0</v>
      </c>
      <c r="R40" s="37">
        <f t="shared" si="4"/>
        <v>0.25</v>
      </c>
      <c r="S40" s="32"/>
      <c r="T40" s="3"/>
    </row>
    <row r="41" spans="1:24">
      <c r="A41" s="24" t="s">
        <v>5</v>
      </c>
      <c r="B41" s="25"/>
      <c r="C41" s="25" t="s">
        <v>57</v>
      </c>
      <c r="D41" s="25"/>
      <c r="E41" s="26"/>
      <c r="F41" s="26"/>
      <c r="G41" s="26"/>
      <c r="H41" s="26"/>
      <c r="I41" s="26"/>
      <c r="J41" s="26"/>
      <c r="K41" s="27">
        <v>8</v>
      </c>
      <c r="L41" s="27">
        <v>7</v>
      </c>
      <c r="M41" s="28"/>
      <c r="N41" s="29">
        <f t="shared" si="0"/>
        <v>0</v>
      </c>
      <c r="O41" s="29">
        <f t="shared" si="1"/>
        <v>0.25</v>
      </c>
      <c r="P41" s="29">
        <f t="shared" si="2"/>
        <v>0</v>
      </c>
      <c r="Q41" s="29">
        <f t="shared" si="3"/>
        <v>0</v>
      </c>
      <c r="R41" s="30">
        <f t="shared" si="4"/>
        <v>0.25</v>
      </c>
      <c r="S41" s="25"/>
      <c r="T41" s="3"/>
    </row>
    <row r="42" spans="1:24">
      <c r="A42" s="31" t="s">
        <v>5</v>
      </c>
      <c r="B42" s="32"/>
      <c r="C42" s="32" t="s">
        <v>58</v>
      </c>
      <c r="D42" s="32"/>
      <c r="E42" s="33"/>
      <c r="F42" s="33"/>
      <c r="G42" s="33"/>
      <c r="H42" s="33"/>
      <c r="I42" s="33"/>
      <c r="J42" s="33"/>
      <c r="K42" s="34">
        <v>10</v>
      </c>
      <c r="L42" s="34">
        <v>8</v>
      </c>
      <c r="M42" s="35"/>
      <c r="N42" s="36">
        <f t="shared" si="0"/>
        <v>0</v>
      </c>
      <c r="O42" s="36">
        <f t="shared" si="1"/>
        <v>0.25</v>
      </c>
      <c r="P42" s="36">
        <f t="shared" si="2"/>
        <v>0</v>
      </c>
      <c r="Q42" s="36">
        <f t="shared" si="3"/>
        <v>0</v>
      </c>
      <c r="R42" s="37">
        <f t="shared" si="4"/>
        <v>0.25</v>
      </c>
      <c r="S42" s="32"/>
      <c r="T42" s="3"/>
    </row>
    <row r="43" spans="1:24">
      <c r="A43" s="24" t="s">
        <v>59</v>
      </c>
      <c r="B43" s="25"/>
      <c r="C43" s="25" t="s">
        <v>60</v>
      </c>
      <c r="D43" s="25"/>
      <c r="E43" s="26"/>
      <c r="F43" s="26"/>
      <c r="G43" s="26"/>
      <c r="H43" s="26"/>
      <c r="I43" s="26"/>
      <c r="J43" s="26"/>
      <c r="K43" s="27">
        <v>11</v>
      </c>
      <c r="L43" s="27">
        <v>8</v>
      </c>
      <c r="M43" s="28"/>
      <c r="N43" s="29">
        <f t="shared" si="0"/>
        <v>0</v>
      </c>
      <c r="O43" s="29">
        <f t="shared" si="1"/>
        <v>0.25</v>
      </c>
      <c r="P43" s="29">
        <f t="shared" si="2"/>
        <v>0</v>
      </c>
      <c r="Q43" s="29">
        <f t="shared" si="3"/>
        <v>0</v>
      </c>
      <c r="R43" s="30">
        <f t="shared" si="4"/>
        <v>0.25</v>
      </c>
      <c r="S43" s="25"/>
      <c r="T43" s="3"/>
    </row>
    <row r="44" spans="1:24">
      <c r="A44" s="31" t="s">
        <v>3</v>
      </c>
      <c r="B44" s="32"/>
      <c r="C44" s="32" t="s">
        <v>9</v>
      </c>
      <c r="D44" s="32"/>
      <c r="E44" s="33"/>
      <c r="F44" s="33"/>
      <c r="G44" s="33"/>
      <c r="H44" s="33"/>
      <c r="I44" s="33"/>
      <c r="J44" s="33"/>
      <c r="K44" s="34">
        <v>40</v>
      </c>
      <c r="L44" s="34">
        <v>40</v>
      </c>
      <c r="M44" s="35">
        <v>1</v>
      </c>
      <c r="N44" s="36">
        <f t="shared" si="0"/>
        <v>40</v>
      </c>
      <c r="O44" s="36">
        <f t="shared" si="1"/>
        <v>0.25</v>
      </c>
      <c r="P44" s="36">
        <f t="shared" si="2"/>
        <v>4</v>
      </c>
      <c r="Q44" s="36">
        <f t="shared" si="3"/>
        <v>36</v>
      </c>
      <c r="R44" s="37">
        <f t="shared" si="4"/>
        <v>4.25</v>
      </c>
      <c r="S44" s="32"/>
      <c r="T44" s="3"/>
    </row>
    <row r="45" spans="1:24">
      <c r="A45" s="24" t="s">
        <v>3</v>
      </c>
      <c r="B45" s="25"/>
      <c r="C45" s="25" t="s">
        <v>61</v>
      </c>
      <c r="D45" s="25"/>
      <c r="E45" s="26"/>
      <c r="F45" s="26"/>
      <c r="G45" s="26"/>
      <c r="H45" s="26"/>
      <c r="I45" s="26"/>
      <c r="J45" s="26"/>
      <c r="K45" s="27">
        <v>50</v>
      </c>
      <c r="L45" s="27">
        <v>42</v>
      </c>
      <c r="M45" s="28"/>
      <c r="N45" s="29">
        <f t="shared" si="0"/>
        <v>0</v>
      </c>
      <c r="O45" s="29">
        <f t="shared" si="1"/>
        <v>0.25</v>
      </c>
      <c r="P45" s="29">
        <f t="shared" si="2"/>
        <v>0</v>
      </c>
      <c r="Q45" s="29">
        <f t="shared" si="3"/>
        <v>0</v>
      </c>
      <c r="R45" s="30">
        <f t="shared" si="4"/>
        <v>0.25</v>
      </c>
      <c r="S45" s="25"/>
      <c r="T45" s="3"/>
    </row>
    <row r="46" spans="1:24">
      <c r="A46" s="31" t="s">
        <v>3</v>
      </c>
      <c r="B46" s="32"/>
      <c r="C46" s="32" t="s">
        <v>62</v>
      </c>
      <c r="D46" s="32"/>
      <c r="E46" s="33"/>
      <c r="F46" s="33"/>
      <c r="G46" s="33"/>
      <c r="H46" s="33"/>
      <c r="I46" s="33"/>
      <c r="J46" s="33"/>
      <c r="K46" s="34">
        <v>20</v>
      </c>
      <c r="L46" s="34">
        <v>20</v>
      </c>
      <c r="M46" s="35"/>
      <c r="N46" s="36">
        <f t="shared" si="0"/>
        <v>0</v>
      </c>
      <c r="O46" s="36">
        <f t="shared" si="1"/>
        <v>0.25</v>
      </c>
      <c r="P46" s="36">
        <f t="shared" si="2"/>
        <v>0</v>
      </c>
      <c r="Q46" s="36">
        <f t="shared" si="3"/>
        <v>0</v>
      </c>
      <c r="R46" s="37">
        <f t="shared" si="4"/>
        <v>0.25</v>
      </c>
      <c r="S46" s="32"/>
      <c r="T46" s="3"/>
    </row>
    <row r="47" spans="1:24">
      <c r="A47" s="24" t="s">
        <v>3</v>
      </c>
      <c r="B47" s="25"/>
      <c r="C47" s="25" t="s">
        <v>63</v>
      </c>
      <c r="D47" s="25"/>
      <c r="E47" s="26"/>
      <c r="F47" s="26"/>
      <c r="G47" s="26"/>
      <c r="H47" s="26"/>
      <c r="I47" s="26"/>
      <c r="J47" s="26"/>
      <c r="K47" s="27">
        <v>7</v>
      </c>
      <c r="L47" s="27">
        <v>7</v>
      </c>
      <c r="M47" s="28">
        <v>2</v>
      </c>
      <c r="N47" s="29">
        <f t="shared" si="0"/>
        <v>7</v>
      </c>
      <c r="O47" s="29">
        <f t="shared" si="1"/>
        <v>0.25</v>
      </c>
      <c r="P47" s="29">
        <f t="shared" si="2"/>
        <v>0.70000000000000007</v>
      </c>
      <c r="Q47" s="29">
        <f t="shared" si="3"/>
        <v>6.3</v>
      </c>
      <c r="R47" s="30">
        <f t="shared" si="4"/>
        <v>0.95000000000000007</v>
      </c>
      <c r="S47" s="25"/>
      <c r="T47" s="3"/>
    </row>
    <row r="48" spans="1:24">
      <c r="A48" s="31" t="s">
        <v>3</v>
      </c>
      <c r="B48" s="32"/>
      <c r="C48" s="32" t="s">
        <v>64</v>
      </c>
      <c r="D48" s="32"/>
      <c r="E48" s="33"/>
      <c r="F48" s="33"/>
      <c r="G48" s="33"/>
      <c r="H48" s="33"/>
      <c r="I48" s="33"/>
      <c r="J48" s="33"/>
      <c r="K48" s="34">
        <v>15</v>
      </c>
      <c r="L48" s="34">
        <v>15</v>
      </c>
      <c r="M48" s="35"/>
      <c r="N48" s="36">
        <f t="shared" si="0"/>
        <v>0</v>
      </c>
      <c r="O48" s="36">
        <f t="shared" si="1"/>
        <v>0.25</v>
      </c>
      <c r="P48" s="36">
        <f t="shared" si="2"/>
        <v>0</v>
      </c>
      <c r="Q48" s="36">
        <f t="shared" si="3"/>
        <v>0</v>
      </c>
      <c r="R48" s="37">
        <f t="shared" si="4"/>
        <v>0.25</v>
      </c>
      <c r="S48" s="32"/>
      <c r="T48" s="3"/>
    </row>
    <row r="49" spans="1:20">
      <c r="A49" s="24" t="s">
        <v>3</v>
      </c>
      <c r="B49" s="25"/>
      <c r="C49" s="25" t="s">
        <v>11</v>
      </c>
      <c r="D49" s="25"/>
      <c r="E49" s="26"/>
      <c r="F49" s="26"/>
      <c r="G49" s="26"/>
      <c r="H49" s="26"/>
      <c r="I49" s="26"/>
      <c r="J49" s="26"/>
      <c r="K49" s="27">
        <v>14</v>
      </c>
      <c r="L49" s="27">
        <v>13</v>
      </c>
      <c r="M49" s="28">
        <v>1</v>
      </c>
      <c r="N49" s="29">
        <f t="shared" si="0"/>
        <v>14</v>
      </c>
      <c r="O49" s="29">
        <f t="shared" si="1"/>
        <v>0.25</v>
      </c>
      <c r="P49" s="29">
        <f t="shared" si="2"/>
        <v>1.4000000000000001</v>
      </c>
      <c r="Q49" s="29">
        <f t="shared" si="3"/>
        <v>12.6</v>
      </c>
      <c r="R49" s="30">
        <f t="shared" si="4"/>
        <v>1.6500000000000001</v>
      </c>
      <c r="S49" s="25"/>
      <c r="T49" s="3"/>
    </row>
    <row r="50" spans="1:20">
      <c r="A50" s="31" t="s">
        <v>3</v>
      </c>
      <c r="B50" s="32"/>
      <c r="C50" s="32" t="s">
        <v>65</v>
      </c>
      <c r="D50" s="32"/>
      <c r="E50" s="33"/>
      <c r="F50" s="33"/>
      <c r="G50" s="33"/>
      <c r="H50" s="33"/>
      <c r="I50" s="33"/>
      <c r="J50" s="33"/>
      <c r="K50" s="34">
        <v>22</v>
      </c>
      <c r="L50" s="34">
        <v>20</v>
      </c>
      <c r="M50" s="35">
        <v>2</v>
      </c>
      <c r="N50" s="36">
        <f t="shared" si="0"/>
        <v>20</v>
      </c>
      <c r="O50" s="36">
        <f t="shared" si="1"/>
        <v>0.25</v>
      </c>
      <c r="P50" s="36">
        <f t="shared" si="2"/>
        <v>2</v>
      </c>
      <c r="Q50" s="36">
        <f t="shared" si="3"/>
        <v>18</v>
      </c>
      <c r="R50" s="37">
        <f t="shared" si="4"/>
        <v>2.25</v>
      </c>
      <c r="S50" s="32"/>
      <c r="T50" s="3"/>
    </row>
    <row r="51" spans="1:20">
      <c r="A51" s="24" t="s">
        <v>3</v>
      </c>
      <c r="B51" s="25"/>
      <c r="C51" s="25" t="s">
        <v>66</v>
      </c>
      <c r="D51" s="25"/>
      <c r="E51" s="26"/>
      <c r="F51" s="26"/>
      <c r="G51" s="26"/>
      <c r="H51" s="26"/>
      <c r="I51" s="26"/>
      <c r="J51" s="26"/>
      <c r="K51" s="27">
        <v>6</v>
      </c>
      <c r="L51" s="27">
        <v>6</v>
      </c>
      <c r="M51" s="28">
        <v>1</v>
      </c>
      <c r="N51" s="29">
        <f t="shared" si="0"/>
        <v>6</v>
      </c>
      <c r="O51" s="29">
        <f t="shared" si="1"/>
        <v>0.25</v>
      </c>
      <c r="P51" s="29">
        <f t="shared" si="2"/>
        <v>0.60000000000000009</v>
      </c>
      <c r="Q51" s="29">
        <f t="shared" si="3"/>
        <v>5.4</v>
      </c>
      <c r="R51" s="30">
        <f t="shared" si="4"/>
        <v>0.85000000000000009</v>
      </c>
      <c r="S51" s="25"/>
      <c r="T51" s="3"/>
    </row>
    <row r="52" spans="1:20">
      <c r="A52" s="31" t="s">
        <v>3</v>
      </c>
      <c r="B52" s="32"/>
      <c r="C52" s="32" t="s">
        <v>67</v>
      </c>
      <c r="D52" s="32"/>
      <c r="E52" s="33"/>
      <c r="F52" s="33"/>
      <c r="G52" s="33"/>
      <c r="H52" s="33"/>
      <c r="I52" s="33"/>
      <c r="J52" s="33"/>
      <c r="K52" s="34">
        <v>5</v>
      </c>
      <c r="L52" s="34">
        <v>5</v>
      </c>
      <c r="M52" s="35"/>
      <c r="N52" s="36">
        <f t="shared" si="0"/>
        <v>0</v>
      </c>
      <c r="O52" s="36">
        <f t="shared" si="1"/>
        <v>0.25</v>
      </c>
      <c r="P52" s="36">
        <f t="shared" si="2"/>
        <v>0</v>
      </c>
      <c r="Q52" s="36">
        <f t="shared" si="3"/>
        <v>0</v>
      </c>
      <c r="R52" s="37">
        <f t="shared" si="4"/>
        <v>0.25</v>
      </c>
      <c r="S52" s="32"/>
      <c r="T52" s="3"/>
    </row>
    <row r="53" spans="1:20">
      <c r="A53" s="24" t="s">
        <v>3</v>
      </c>
      <c r="B53" s="25"/>
      <c r="C53" s="25" t="s">
        <v>68</v>
      </c>
      <c r="D53" s="25"/>
      <c r="E53" s="26"/>
      <c r="F53" s="26"/>
      <c r="G53" s="26"/>
      <c r="H53" s="26"/>
      <c r="I53" s="26"/>
      <c r="J53" s="26"/>
      <c r="K53" s="27">
        <v>5</v>
      </c>
      <c r="L53" s="27">
        <v>5</v>
      </c>
      <c r="M53" s="28"/>
      <c r="N53" s="29">
        <f t="shared" si="0"/>
        <v>0</v>
      </c>
      <c r="O53" s="29">
        <f t="shared" si="1"/>
        <v>0.25</v>
      </c>
      <c r="P53" s="29">
        <f t="shared" si="2"/>
        <v>0</v>
      </c>
      <c r="Q53" s="29">
        <f t="shared" si="3"/>
        <v>0</v>
      </c>
      <c r="R53" s="30">
        <f t="shared" si="4"/>
        <v>0.25</v>
      </c>
      <c r="S53" s="25"/>
      <c r="T53" s="3"/>
    </row>
    <row r="54" spans="1:20">
      <c r="A54" s="31" t="s">
        <v>3</v>
      </c>
      <c r="B54" s="32"/>
      <c r="C54" s="32" t="s">
        <v>69</v>
      </c>
      <c r="D54" s="32"/>
      <c r="E54" s="33"/>
      <c r="F54" s="33"/>
      <c r="G54" s="33"/>
      <c r="H54" s="33"/>
      <c r="I54" s="33"/>
      <c r="J54" s="33"/>
      <c r="K54" s="34">
        <v>15</v>
      </c>
      <c r="L54" s="34">
        <v>14</v>
      </c>
      <c r="M54" s="35">
        <v>2</v>
      </c>
      <c r="N54" s="36">
        <f t="shared" si="0"/>
        <v>14</v>
      </c>
      <c r="O54" s="36">
        <f t="shared" si="1"/>
        <v>0.25</v>
      </c>
      <c r="P54" s="36">
        <f t="shared" si="2"/>
        <v>1.4000000000000001</v>
      </c>
      <c r="Q54" s="36">
        <f t="shared" si="3"/>
        <v>12.6</v>
      </c>
      <c r="R54" s="37">
        <f t="shared" si="4"/>
        <v>1.6500000000000001</v>
      </c>
      <c r="S54" s="32"/>
      <c r="T54" s="3"/>
    </row>
    <row r="55" spans="1:20">
      <c r="A55" s="24" t="s">
        <v>3</v>
      </c>
      <c r="B55" s="25"/>
      <c r="C55" s="25" t="s">
        <v>70</v>
      </c>
      <c r="D55" s="25"/>
      <c r="E55" s="26"/>
      <c r="F55" s="26"/>
      <c r="G55" s="26"/>
      <c r="H55" s="26"/>
      <c r="I55" s="26"/>
      <c r="J55" s="26"/>
      <c r="K55" s="27">
        <v>15</v>
      </c>
      <c r="L55" s="27">
        <v>14</v>
      </c>
      <c r="M55" s="28">
        <v>1</v>
      </c>
      <c r="N55" s="29">
        <f t="shared" si="0"/>
        <v>15</v>
      </c>
      <c r="O55" s="29">
        <f t="shared" si="1"/>
        <v>0.25</v>
      </c>
      <c r="P55" s="29">
        <f t="shared" si="2"/>
        <v>1.5</v>
      </c>
      <c r="Q55" s="29">
        <f t="shared" si="3"/>
        <v>13.5</v>
      </c>
      <c r="R55" s="30">
        <f t="shared" si="4"/>
        <v>1.75</v>
      </c>
      <c r="S55" s="25"/>
      <c r="T55" s="3"/>
    </row>
    <row r="56" spans="1:20">
      <c r="A56" s="31" t="s">
        <v>3</v>
      </c>
      <c r="B56" s="32"/>
      <c r="C56" s="32" t="s">
        <v>71</v>
      </c>
      <c r="D56" s="32"/>
      <c r="E56" s="33"/>
      <c r="F56" s="33"/>
      <c r="G56" s="33"/>
      <c r="H56" s="33"/>
      <c r="I56" s="33"/>
      <c r="J56" s="33"/>
      <c r="K56" s="34">
        <v>10</v>
      </c>
      <c r="L56" s="34">
        <v>7</v>
      </c>
      <c r="M56" s="35"/>
      <c r="N56" s="36">
        <f t="shared" si="0"/>
        <v>0</v>
      </c>
      <c r="O56" s="36">
        <f t="shared" si="1"/>
        <v>0.25</v>
      </c>
      <c r="P56" s="36">
        <f t="shared" si="2"/>
        <v>0</v>
      </c>
      <c r="Q56" s="36">
        <f t="shared" si="3"/>
        <v>0</v>
      </c>
      <c r="R56" s="37">
        <f t="shared" si="4"/>
        <v>0.25</v>
      </c>
      <c r="S56" s="32"/>
      <c r="T56" s="3"/>
    </row>
    <row r="57" spans="1:20">
      <c r="A57" s="24" t="s">
        <v>3</v>
      </c>
      <c r="B57" s="25"/>
      <c r="C57" s="25" t="s">
        <v>72</v>
      </c>
      <c r="D57" s="25"/>
      <c r="E57" s="26"/>
      <c r="F57" s="26"/>
      <c r="G57" s="26"/>
      <c r="H57" s="26"/>
      <c r="I57" s="26"/>
      <c r="J57" s="26"/>
      <c r="K57" s="27">
        <v>9</v>
      </c>
      <c r="L57" s="27">
        <v>8</v>
      </c>
      <c r="M57" s="28"/>
      <c r="N57" s="29">
        <f t="shared" si="0"/>
        <v>0</v>
      </c>
      <c r="O57" s="29">
        <f t="shared" si="1"/>
        <v>0.25</v>
      </c>
      <c r="P57" s="29">
        <f t="shared" si="2"/>
        <v>0</v>
      </c>
      <c r="Q57" s="29">
        <f t="shared" si="3"/>
        <v>0</v>
      </c>
      <c r="R57" s="30">
        <f t="shared" si="4"/>
        <v>0.25</v>
      </c>
      <c r="S57" s="25"/>
      <c r="T57" s="3"/>
    </row>
    <row r="58" spans="1:20">
      <c r="A58" s="31" t="s">
        <v>3</v>
      </c>
      <c r="B58" s="32"/>
      <c r="C58" s="32" t="s">
        <v>6</v>
      </c>
      <c r="D58" s="32"/>
      <c r="E58" s="33"/>
      <c r="F58" s="33"/>
      <c r="G58" s="33"/>
      <c r="H58" s="33"/>
      <c r="I58" s="33"/>
      <c r="J58" s="33"/>
      <c r="K58" s="34">
        <v>9</v>
      </c>
      <c r="L58" s="34">
        <v>8</v>
      </c>
      <c r="M58" s="35"/>
      <c r="N58" s="36">
        <f t="shared" si="0"/>
        <v>0</v>
      </c>
      <c r="O58" s="36">
        <f t="shared" si="1"/>
        <v>0.25</v>
      </c>
      <c r="P58" s="36">
        <f t="shared" si="2"/>
        <v>0</v>
      </c>
      <c r="Q58" s="36">
        <f t="shared" si="3"/>
        <v>0</v>
      </c>
      <c r="R58" s="37">
        <f t="shared" si="4"/>
        <v>0.25</v>
      </c>
      <c r="S58" s="32"/>
      <c r="T58" s="3"/>
    </row>
    <row r="59" spans="1:20">
      <c r="A59" s="24" t="s">
        <v>3</v>
      </c>
      <c r="B59" s="25"/>
      <c r="C59" s="25" t="s">
        <v>73</v>
      </c>
      <c r="D59" s="25"/>
      <c r="E59" s="26"/>
      <c r="F59" s="26"/>
      <c r="G59" s="26"/>
      <c r="H59" s="26"/>
      <c r="I59" s="26"/>
      <c r="J59" s="26"/>
      <c r="K59" s="27">
        <v>25</v>
      </c>
      <c r="L59" s="27">
        <v>23</v>
      </c>
      <c r="M59" s="28">
        <v>2</v>
      </c>
      <c r="N59" s="29">
        <f t="shared" si="0"/>
        <v>23</v>
      </c>
      <c r="O59" s="29">
        <f t="shared" si="1"/>
        <v>0.25</v>
      </c>
      <c r="P59" s="29">
        <f t="shared" si="2"/>
        <v>2.3000000000000003</v>
      </c>
      <c r="Q59" s="29">
        <f t="shared" si="3"/>
        <v>20.7</v>
      </c>
      <c r="R59" s="30">
        <f t="shared" si="4"/>
        <v>2.5500000000000003</v>
      </c>
      <c r="S59" s="25"/>
      <c r="T59" s="3"/>
    </row>
    <row r="60" spans="1:20">
      <c r="A60" s="31" t="s">
        <v>3</v>
      </c>
      <c r="B60" s="32"/>
      <c r="C60" s="32" t="s">
        <v>74</v>
      </c>
      <c r="D60" s="32"/>
      <c r="E60" s="33"/>
      <c r="F60" s="33"/>
      <c r="G60" s="33"/>
      <c r="H60" s="33"/>
      <c r="I60" s="33"/>
      <c r="J60" s="33"/>
      <c r="K60" s="34">
        <v>45</v>
      </c>
      <c r="L60" s="34">
        <v>40</v>
      </c>
      <c r="M60" s="35">
        <v>2</v>
      </c>
      <c r="N60" s="36">
        <f t="shared" si="0"/>
        <v>40</v>
      </c>
      <c r="O60" s="36">
        <f t="shared" si="1"/>
        <v>0.25</v>
      </c>
      <c r="P60" s="36">
        <f t="shared" si="2"/>
        <v>4</v>
      </c>
      <c r="Q60" s="36">
        <f t="shared" si="3"/>
        <v>36</v>
      </c>
      <c r="R60" s="37">
        <f t="shared" si="4"/>
        <v>4.25</v>
      </c>
      <c r="S60" s="32"/>
      <c r="T60" s="3"/>
    </row>
    <row r="61" spans="1:20">
      <c r="A61" s="24" t="s">
        <v>3</v>
      </c>
      <c r="B61" s="25"/>
      <c r="C61" s="25" t="s">
        <v>75</v>
      </c>
      <c r="D61" s="25"/>
      <c r="E61" s="26"/>
      <c r="F61" s="26"/>
      <c r="G61" s="26"/>
      <c r="H61" s="26"/>
      <c r="I61" s="26"/>
      <c r="J61" s="26"/>
      <c r="K61" s="27">
        <v>30</v>
      </c>
      <c r="L61" s="27">
        <v>22</v>
      </c>
      <c r="M61" s="28">
        <v>2</v>
      </c>
      <c r="N61" s="29">
        <f t="shared" si="0"/>
        <v>22</v>
      </c>
      <c r="O61" s="29">
        <f t="shared" si="1"/>
        <v>0.25</v>
      </c>
      <c r="P61" s="29">
        <f t="shared" si="2"/>
        <v>2.2000000000000002</v>
      </c>
      <c r="Q61" s="29">
        <f t="shared" si="3"/>
        <v>19.8</v>
      </c>
      <c r="R61" s="30">
        <f t="shared" si="4"/>
        <v>2.4500000000000002</v>
      </c>
      <c r="S61" s="25"/>
      <c r="T61" s="3"/>
    </row>
    <row r="62" spans="1:20">
      <c r="A62" s="31" t="s">
        <v>3</v>
      </c>
      <c r="B62" s="32"/>
      <c r="C62" s="32" t="s">
        <v>76</v>
      </c>
      <c r="D62" s="32"/>
      <c r="E62" s="33"/>
      <c r="F62" s="33"/>
      <c r="G62" s="33"/>
      <c r="H62" s="33"/>
      <c r="I62" s="33"/>
      <c r="J62" s="33"/>
      <c r="K62" s="34">
        <v>22</v>
      </c>
      <c r="L62" s="34">
        <v>20</v>
      </c>
      <c r="M62" s="35">
        <v>2</v>
      </c>
      <c r="N62" s="36">
        <f t="shared" si="0"/>
        <v>20</v>
      </c>
      <c r="O62" s="36">
        <f t="shared" si="1"/>
        <v>0.25</v>
      </c>
      <c r="P62" s="36">
        <f t="shared" si="2"/>
        <v>2</v>
      </c>
      <c r="Q62" s="36">
        <f t="shared" si="3"/>
        <v>18</v>
      </c>
      <c r="R62" s="37">
        <f t="shared" si="4"/>
        <v>2.25</v>
      </c>
      <c r="S62" s="32"/>
      <c r="T62" s="3"/>
    </row>
    <row r="63" spans="1:20">
      <c r="A63" s="24" t="s">
        <v>3</v>
      </c>
      <c r="B63" s="25"/>
      <c r="C63" s="25" t="s">
        <v>77</v>
      </c>
      <c r="D63" s="25"/>
      <c r="E63" s="26"/>
      <c r="F63" s="26"/>
      <c r="G63" s="26"/>
      <c r="H63" s="26"/>
      <c r="I63" s="26"/>
      <c r="J63" s="26"/>
      <c r="K63" s="27">
        <v>30</v>
      </c>
      <c r="L63" s="27">
        <v>24</v>
      </c>
      <c r="M63" s="28"/>
      <c r="N63" s="29">
        <f t="shared" si="0"/>
        <v>0</v>
      </c>
      <c r="O63" s="29">
        <f t="shared" si="1"/>
        <v>0.25</v>
      </c>
      <c r="P63" s="29">
        <f t="shared" si="2"/>
        <v>0</v>
      </c>
      <c r="Q63" s="29">
        <f t="shared" si="3"/>
        <v>0</v>
      </c>
      <c r="R63" s="30">
        <f t="shared" si="4"/>
        <v>0.25</v>
      </c>
      <c r="S63" s="25"/>
      <c r="T63" s="3"/>
    </row>
    <row r="64" spans="1:20">
      <c r="A64" s="31" t="s">
        <v>3</v>
      </c>
      <c r="B64" s="32"/>
      <c r="C64" s="32" t="s">
        <v>78</v>
      </c>
      <c r="D64" s="32"/>
      <c r="E64" s="33"/>
      <c r="F64" s="33"/>
      <c r="G64" s="33"/>
      <c r="H64" s="33"/>
      <c r="I64" s="33"/>
      <c r="J64" s="33"/>
      <c r="K64" s="34">
        <v>15</v>
      </c>
      <c r="L64" s="34">
        <v>12</v>
      </c>
      <c r="M64" s="35"/>
      <c r="N64" s="36">
        <f t="shared" si="0"/>
        <v>0</v>
      </c>
      <c r="O64" s="36">
        <f t="shared" si="1"/>
        <v>0.25</v>
      </c>
      <c r="P64" s="36">
        <f t="shared" si="2"/>
        <v>0</v>
      </c>
      <c r="Q64" s="36">
        <f t="shared" si="3"/>
        <v>0</v>
      </c>
      <c r="R64" s="37">
        <f t="shared" si="4"/>
        <v>0.25</v>
      </c>
      <c r="S64" s="32"/>
      <c r="T64" s="3"/>
    </row>
    <row r="65" spans="1:20">
      <c r="A65" s="24" t="s">
        <v>3</v>
      </c>
      <c r="B65" s="25"/>
      <c r="C65" s="25" t="s">
        <v>79</v>
      </c>
      <c r="D65" s="25"/>
      <c r="E65" s="26"/>
      <c r="F65" s="26"/>
      <c r="G65" s="26"/>
      <c r="H65" s="26"/>
      <c r="I65" s="26"/>
      <c r="J65" s="26"/>
      <c r="K65" s="27">
        <v>40</v>
      </c>
      <c r="L65" s="27">
        <v>35</v>
      </c>
      <c r="M65" s="28"/>
      <c r="N65" s="29">
        <f t="shared" si="0"/>
        <v>0</v>
      </c>
      <c r="O65" s="29">
        <f t="shared" si="1"/>
        <v>0.25</v>
      </c>
      <c r="P65" s="29">
        <f t="shared" si="2"/>
        <v>0</v>
      </c>
      <c r="Q65" s="29">
        <f t="shared" si="3"/>
        <v>0</v>
      </c>
      <c r="R65" s="30">
        <f t="shared" si="4"/>
        <v>0.25</v>
      </c>
      <c r="S65" s="25"/>
      <c r="T65" s="3"/>
    </row>
    <row r="66" spans="1:20">
      <c r="A66" s="31" t="s">
        <v>3</v>
      </c>
      <c r="B66" s="32"/>
      <c r="C66" s="32" t="s">
        <v>80</v>
      </c>
      <c r="D66" s="32"/>
      <c r="E66" s="33"/>
      <c r="F66" s="33"/>
      <c r="G66" s="33"/>
      <c r="H66" s="33"/>
      <c r="I66" s="33"/>
      <c r="J66" s="33"/>
      <c r="K66" s="34">
        <v>6</v>
      </c>
      <c r="L66" s="34">
        <v>5</v>
      </c>
      <c r="M66" s="35">
        <v>1</v>
      </c>
      <c r="N66" s="36">
        <f t="shared" ref="N66:N129" si="5">IF(M66=1,K66,IF(M66=2,L66,0))</f>
        <v>6</v>
      </c>
      <c r="O66" s="36">
        <f t="shared" ref="O66:O129" si="6">IF(K66&gt;0,0.25,0)</f>
        <v>0.25</v>
      </c>
      <c r="P66" s="36">
        <f t="shared" ref="P66:P129" si="7">IF(N66&gt;80,8,N66*0.1)</f>
        <v>0.60000000000000009</v>
      </c>
      <c r="Q66" s="36">
        <f t="shared" ref="Q66:Q129" si="8">+N66-P66</f>
        <v>5.4</v>
      </c>
      <c r="R66" s="37">
        <f t="shared" ref="R66:R129" si="9">+O66+P66</f>
        <v>0.85000000000000009</v>
      </c>
      <c r="S66" s="32"/>
      <c r="T66" s="3"/>
    </row>
    <row r="67" spans="1:20">
      <c r="A67" s="24" t="s">
        <v>3</v>
      </c>
      <c r="B67" s="25"/>
      <c r="C67" s="25" t="s">
        <v>81</v>
      </c>
      <c r="D67" s="25"/>
      <c r="E67" s="26"/>
      <c r="F67" s="26"/>
      <c r="G67" s="26"/>
      <c r="H67" s="26"/>
      <c r="I67" s="26"/>
      <c r="J67" s="26"/>
      <c r="K67" s="27">
        <v>20</v>
      </c>
      <c r="L67" s="27">
        <v>16</v>
      </c>
      <c r="M67" s="28"/>
      <c r="N67" s="29">
        <f t="shared" si="5"/>
        <v>0</v>
      </c>
      <c r="O67" s="29">
        <f t="shared" si="6"/>
        <v>0.25</v>
      </c>
      <c r="P67" s="29">
        <f t="shared" si="7"/>
        <v>0</v>
      </c>
      <c r="Q67" s="29">
        <f t="shared" si="8"/>
        <v>0</v>
      </c>
      <c r="R67" s="30">
        <f t="shared" si="9"/>
        <v>0.25</v>
      </c>
      <c r="S67" s="25"/>
      <c r="T67" s="3"/>
    </row>
    <row r="68" spans="1:20">
      <c r="A68" s="31" t="s">
        <v>3</v>
      </c>
      <c r="B68" s="32"/>
      <c r="C68" s="32" t="s">
        <v>82</v>
      </c>
      <c r="D68" s="32"/>
      <c r="E68" s="33"/>
      <c r="F68" s="33"/>
      <c r="G68" s="33"/>
      <c r="H68" s="33"/>
      <c r="I68" s="33"/>
      <c r="J68" s="33"/>
      <c r="K68" s="34">
        <v>20</v>
      </c>
      <c r="L68" s="34">
        <v>14</v>
      </c>
      <c r="M68" s="35">
        <v>2</v>
      </c>
      <c r="N68" s="36">
        <f t="shared" si="5"/>
        <v>14</v>
      </c>
      <c r="O68" s="36">
        <f t="shared" si="6"/>
        <v>0.25</v>
      </c>
      <c r="P68" s="36">
        <f t="shared" si="7"/>
        <v>1.4000000000000001</v>
      </c>
      <c r="Q68" s="36">
        <f t="shared" si="8"/>
        <v>12.6</v>
      </c>
      <c r="R68" s="37">
        <f t="shared" si="9"/>
        <v>1.6500000000000001</v>
      </c>
      <c r="S68" s="32"/>
      <c r="T68" s="3"/>
    </row>
    <row r="69" spans="1:20">
      <c r="A69" s="24" t="s">
        <v>3</v>
      </c>
      <c r="B69" s="25"/>
      <c r="C69" s="25" t="s">
        <v>83</v>
      </c>
      <c r="D69" s="25"/>
      <c r="E69" s="26"/>
      <c r="F69" s="26"/>
      <c r="G69" s="26"/>
      <c r="H69" s="26"/>
      <c r="I69" s="26"/>
      <c r="J69" s="26"/>
      <c r="K69" s="27">
        <v>5</v>
      </c>
      <c r="L69" s="27">
        <v>3</v>
      </c>
      <c r="M69" s="28"/>
      <c r="N69" s="29">
        <f t="shared" si="5"/>
        <v>0</v>
      </c>
      <c r="O69" s="29">
        <f t="shared" si="6"/>
        <v>0.25</v>
      </c>
      <c r="P69" s="29">
        <f t="shared" si="7"/>
        <v>0</v>
      </c>
      <c r="Q69" s="29">
        <f t="shared" si="8"/>
        <v>0</v>
      </c>
      <c r="R69" s="30">
        <f t="shared" si="9"/>
        <v>0.25</v>
      </c>
      <c r="S69" s="25"/>
      <c r="T69" s="3"/>
    </row>
    <row r="70" spans="1:20">
      <c r="A70" s="31" t="s">
        <v>7</v>
      </c>
      <c r="B70" s="32"/>
      <c r="C70" s="32" t="s">
        <v>84</v>
      </c>
      <c r="D70" s="32"/>
      <c r="E70" s="33"/>
      <c r="F70" s="33"/>
      <c r="G70" s="33"/>
      <c r="H70" s="33"/>
      <c r="I70" s="33"/>
      <c r="J70" s="33"/>
      <c r="K70" s="34">
        <v>1</v>
      </c>
      <c r="L70" s="34">
        <v>1</v>
      </c>
      <c r="M70" s="35"/>
      <c r="N70" s="36">
        <f t="shared" si="5"/>
        <v>0</v>
      </c>
      <c r="O70" s="36">
        <f t="shared" si="6"/>
        <v>0.25</v>
      </c>
      <c r="P70" s="36">
        <f t="shared" si="7"/>
        <v>0</v>
      </c>
      <c r="Q70" s="36">
        <f t="shared" si="8"/>
        <v>0</v>
      </c>
      <c r="R70" s="37">
        <f t="shared" si="9"/>
        <v>0.25</v>
      </c>
      <c r="S70" s="32"/>
      <c r="T70" s="3"/>
    </row>
    <row r="71" spans="1:20">
      <c r="A71" s="24" t="s">
        <v>7</v>
      </c>
      <c r="B71" s="25"/>
      <c r="C71" s="25" t="s">
        <v>85</v>
      </c>
      <c r="D71" s="25"/>
      <c r="E71" s="26"/>
      <c r="F71" s="26"/>
      <c r="G71" s="26"/>
      <c r="H71" s="26"/>
      <c r="I71" s="26"/>
      <c r="J71" s="26"/>
      <c r="K71" s="27">
        <v>15</v>
      </c>
      <c r="L71" s="27">
        <v>10</v>
      </c>
      <c r="M71" s="28">
        <v>1</v>
      </c>
      <c r="N71" s="29">
        <f t="shared" si="5"/>
        <v>15</v>
      </c>
      <c r="O71" s="29">
        <f t="shared" si="6"/>
        <v>0.25</v>
      </c>
      <c r="P71" s="29">
        <f t="shared" si="7"/>
        <v>1.5</v>
      </c>
      <c r="Q71" s="29">
        <f t="shared" si="8"/>
        <v>13.5</v>
      </c>
      <c r="R71" s="30">
        <f t="shared" si="9"/>
        <v>1.75</v>
      </c>
      <c r="S71" s="25"/>
      <c r="T71" s="3"/>
    </row>
    <row r="72" spans="1:20">
      <c r="A72" s="31" t="s">
        <v>7</v>
      </c>
      <c r="B72" s="32"/>
      <c r="C72" s="32" t="s">
        <v>86</v>
      </c>
      <c r="D72" s="32"/>
      <c r="E72" s="33"/>
      <c r="F72" s="33"/>
      <c r="G72" s="33"/>
      <c r="H72" s="33"/>
      <c r="I72" s="33"/>
      <c r="J72" s="33"/>
      <c r="K72" s="34">
        <v>25</v>
      </c>
      <c r="L72" s="34">
        <v>15</v>
      </c>
      <c r="M72" s="35">
        <v>2</v>
      </c>
      <c r="N72" s="36">
        <f t="shared" si="5"/>
        <v>15</v>
      </c>
      <c r="O72" s="36">
        <f t="shared" si="6"/>
        <v>0.25</v>
      </c>
      <c r="P72" s="36">
        <f t="shared" si="7"/>
        <v>1.5</v>
      </c>
      <c r="Q72" s="36">
        <f t="shared" si="8"/>
        <v>13.5</v>
      </c>
      <c r="R72" s="37">
        <f t="shared" si="9"/>
        <v>1.75</v>
      </c>
      <c r="S72" s="32"/>
      <c r="T72" s="3"/>
    </row>
    <row r="73" spans="1:20">
      <c r="A73" s="24" t="s">
        <v>7</v>
      </c>
      <c r="B73" s="25"/>
      <c r="C73" s="25" t="s">
        <v>87</v>
      </c>
      <c r="D73" s="25"/>
      <c r="E73" s="26"/>
      <c r="F73" s="26"/>
      <c r="G73" s="26"/>
      <c r="H73" s="26"/>
      <c r="I73" s="26"/>
      <c r="J73" s="26"/>
      <c r="K73" s="27">
        <v>30</v>
      </c>
      <c r="L73" s="27">
        <v>20</v>
      </c>
      <c r="M73" s="28">
        <v>2</v>
      </c>
      <c r="N73" s="29">
        <f t="shared" si="5"/>
        <v>20</v>
      </c>
      <c r="O73" s="29">
        <f t="shared" si="6"/>
        <v>0.25</v>
      </c>
      <c r="P73" s="29">
        <f t="shared" si="7"/>
        <v>2</v>
      </c>
      <c r="Q73" s="29">
        <f t="shared" si="8"/>
        <v>18</v>
      </c>
      <c r="R73" s="30">
        <f t="shared" si="9"/>
        <v>2.25</v>
      </c>
      <c r="S73" s="25"/>
      <c r="T73" s="3"/>
    </row>
    <row r="74" spans="1:20">
      <c r="A74" s="31" t="s">
        <v>7</v>
      </c>
      <c r="B74" s="32"/>
      <c r="C74" s="32" t="s">
        <v>88</v>
      </c>
      <c r="D74" s="32"/>
      <c r="E74" s="33"/>
      <c r="F74" s="33"/>
      <c r="G74" s="33"/>
      <c r="H74" s="33"/>
      <c r="I74" s="33"/>
      <c r="J74" s="33"/>
      <c r="K74" s="34">
        <v>12</v>
      </c>
      <c r="L74" s="34">
        <v>8</v>
      </c>
      <c r="M74" s="35"/>
      <c r="N74" s="36">
        <f t="shared" si="5"/>
        <v>0</v>
      </c>
      <c r="O74" s="36">
        <f t="shared" si="6"/>
        <v>0.25</v>
      </c>
      <c r="P74" s="36">
        <f t="shared" si="7"/>
        <v>0</v>
      </c>
      <c r="Q74" s="36">
        <f t="shared" si="8"/>
        <v>0</v>
      </c>
      <c r="R74" s="37">
        <f t="shared" si="9"/>
        <v>0.25</v>
      </c>
      <c r="S74" s="32"/>
      <c r="T74" s="3"/>
    </row>
    <row r="75" spans="1:20">
      <c r="A75" s="24" t="s">
        <v>7</v>
      </c>
      <c r="B75" s="25"/>
      <c r="C75" s="25" t="s">
        <v>89</v>
      </c>
      <c r="D75" s="25"/>
      <c r="E75" s="26"/>
      <c r="F75" s="26"/>
      <c r="G75" s="26"/>
      <c r="H75" s="26"/>
      <c r="I75" s="26"/>
      <c r="J75" s="26"/>
      <c r="K75" s="27">
        <v>8</v>
      </c>
      <c r="L75" s="27">
        <v>4</v>
      </c>
      <c r="M75" s="28"/>
      <c r="N75" s="29">
        <f t="shared" si="5"/>
        <v>0</v>
      </c>
      <c r="O75" s="29">
        <f t="shared" si="6"/>
        <v>0.25</v>
      </c>
      <c r="P75" s="29">
        <f t="shared" si="7"/>
        <v>0</v>
      </c>
      <c r="Q75" s="29">
        <f t="shared" si="8"/>
        <v>0</v>
      </c>
      <c r="R75" s="30">
        <f t="shared" si="9"/>
        <v>0.25</v>
      </c>
      <c r="S75" s="25"/>
      <c r="T75" s="3"/>
    </row>
    <row r="76" spans="1:20">
      <c r="A76" s="31" t="s">
        <v>7</v>
      </c>
      <c r="B76" s="32"/>
      <c r="C76" s="32" t="s">
        <v>90</v>
      </c>
      <c r="D76" s="32"/>
      <c r="E76" s="33"/>
      <c r="F76" s="33"/>
      <c r="G76" s="33"/>
      <c r="H76" s="33"/>
      <c r="I76" s="33"/>
      <c r="J76" s="33"/>
      <c r="K76" s="34">
        <v>5</v>
      </c>
      <c r="L76" s="34">
        <v>3</v>
      </c>
      <c r="M76" s="35"/>
      <c r="N76" s="36">
        <f t="shared" si="5"/>
        <v>0</v>
      </c>
      <c r="O76" s="36">
        <f t="shared" si="6"/>
        <v>0.25</v>
      </c>
      <c r="P76" s="36">
        <f t="shared" si="7"/>
        <v>0</v>
      </c>
      <c r="Q76" s="36">
        <f t="shared" si="8"/>
        <v>0</v>
      </c>
      <c r="R76" s="37">
        <f t="shared" si="9"/>
        <v>0.25</v>
      </c>
      <c r="S76" s="32"/>
      <c r="T76" s="3"/>
    </row>
    <row r="77" spans="1:20">
      <c r="A77" s="24" t="s">
        <v>7</v>
      </c>
      <c r="B77" s="25"/>
      <c r="C77" s="25" t="s">
        <v>91</v>
      </c>
      <c r="D77" s="25"/>
      <c r="E77" s="26"/>
      <c r="F77" s="26"/>
      <c r="G77" s="26"/>
      <c r="H77" s="26"/>
      <c r="I77" s="26"/>
      <c r="J77" s="26"/>
      <c r="K77" s="27">
        <v>3</v>
      </c>
      <c r="L77" s="27">
        <v>1</v>
      </c>
      <c r="M77" s="28"/>
      <c r="N77" s="29">
        <f t="shared" si="5"/>
        <v>0</v>
      </c>
      <c r="O77" s="29">
        <f t="shared" si="6"/>
        <v>0.25</v>
      </c>
      <c r="P77" s="29">
        <f t="shared" si="7"/>
        <v>0</v>
      </c>
      <c r="Q77" s="29">
        <f t="shared" si="8"/>
        <v>0</v>
      </c>
      <c r="R77" s="30">
        <f t="shared" si="9"/>
        <v>0.25</v>
      </c>
      <c r="S77" s="25"/>
      <c r="T77" s="3"/>
    </row>
    <row r="78" spans="1:20">
      <c r="A78" s="31" t="s">
        <v>7</v>
      </c>
      <c r="B78" s="32"/>
      <c r="C78" s="32" t="s">
        <v>92</v>
      </c>
      <c r="D78" s="32"/>
      <c r="E78" s="33"/>
      <c r="F78" s="33"/>
      <c r="G78" s="33"/>
      <c r="H78" s="33"/>
      <c r="I78" s="33"/>
      <c r="J78" s="33"/>
      <c r="K78" s="34">
        <v>6</v>
      </c>
      <c r="L78" s="34">
        <v>3</v>
      </c>
      <c r="M78" s="35"/>
      <c r="N78" s="36">
        <f t="shared" si="5"/>
        <v>0</v>
      </c>
      <c r="O78" s="36">
        <f t="shared" si="6"/>
        <v>0.25</v>
      </c>
      <c r="P78" s="36">
        <f t="shared" si="7"/>
        <v>0</v>
      </c>
      <c r="Q78" s="36">
        <f t="shared" si="8"/>
        <v>0</v>
      </c>
      <c r="R78" s="37">
        <f t="shared" si="9"/>
        <v>0.25</v>
      </c>
      <c r="S78" s="32"/>
      <c r="T78" s="3"/>
    </row>
    <row r="79" spans="1:20">
      <c r="A79" s="24" t="s">
        <v>7</v>
      </c>
      <c r="B79" s="25"/>
      <c r="C79" s="25" t="s">
        <v>93</v>
      </c>
      <c r="D79" s="25"/>
      <c r="E79" s="26"/>
      <c r="F79" s="26"/>
      <c r="G79" s="26"/>
      <c r="H79" s="26"/>
      <c r="I79" s="26"/>
      <c r="J79" s="26"/>
      <c r="K79" s="27">
        <v>25</v>
      </c>
      <c r="L79" s="27">
        <v>20</v>
      </c>
      <c r="M79" s="28">
        <v>2</v>
      </c>
      <c r="N79" s="29">
        <f t="shared" si="5"/>
        <v>20</v>
      </c>
      <c r="O79" s="29">
        <f t="shared" si="6"/>
        <v>0.25</v>
      </c>
      <c r="P79" s="29">
        <f t="shared" si="7"/>
        <v>2</v>
      </c>
      <c r="Q79" s="29">
        <f t="shared" si="8"/>
        <v>18</v>
      </c>
      <c r="R79" s="30">
        <f t="shared" si="9"/>
        <v>2.25</v>
      </c>
      <c r="S79" s="25"/>
      <c r="T79" s="3"/>
    </row>
    <row r="80" spans="1:20">
      <c r="A80" s="31" t="s">
        <v>7</v>
      </c>
      <c r="B80" s="32"/>
      <c r="C80" s="32" t="s">
        <v>94</v>
      </c>
      <c r="D80" s="32"/>
      <c r="E80" s="33"/>
      <c r="F80" s="33"/>
      <c r="G80" s="33"/>
      <c r="H80" s="33"/>
      <c r="I80" s="33"/>
      <c r="J80" s="33"/>
      <c r="K80" s="34">
        <v>20</v>
      </c>
      <c r="L80" s="34">
        <v>15</v>
      </c>
      <c r="M80" s="35"/>
      <c r="N80" s="36">
        <f t="shared" si="5"/>
        <v>0</v>
      </c>
      <c r="O80" s="36">
        <f t="shared" si="6"/>
        <v>0.25</v>
      </c>
      <c r="P80" s="36">
        <f t="shared" si="7"/>
        <v>0</v>
      </c>
      <c r="Q80" s="36">
        <f t="shared" si="8"/>
        <v>0</v>
      </c>
      <c r="R80" s="37">
        <f t="shared" si="9"/>
        <v>0.25</v>
      </c>
      <c r="S80" s="32"/>
      <c r="T80" s="3"/>
    </row>
    <row r="81" spans="1:20">
      <c r="A81" s="24" t="s">
        <v>7</v>
      </c>
      <c r="B81" s="25"/>
      <c r="C81" s="25" t="s">
        <v>95</v>
      </c>
      <c r="D81" s="25"/>
      <c r="E81" s="26"/>
      <c r="F81" s="26"/>
      <c r="G81" s="26"/>
      <c r="H81" s="26"/>
      <c r="I81" s="26"/>
      <c r="J81" s="26"/>
      <c r="K81" s="27">
        <v>25</v>
      </c>
      <c r="L81" s="27">
        <v>15</v>
      </c>
      <c r="M81" s="28">
        <v>2</v>
      </c>
      <c r="N81" s="29">
        <f t="shared" si="5"/>
        <v>15</v>
      </c>
      <c r="O81" s="29">
        <f t="shared" si="6"/>
        <v>0.25</v>
      </c>
      <c r="P81" s="29">
        <f t="shared" si="7"/>
        <v>1.5</v>
      </c>
      <c r="Q81" s="29">
        <f t="shared" si="8"/>
        <v>13.5</v>
      </c>
      <c r="R81" s="30">
        <f t="shared" si="9"/>
        <v>1.75</v>
      </c>
      <c r="S81" s="25"/>
      <c r="T81" s="3"/>
    </row>
    <row r="82" spans="1:20">
      <c r="A82" s="31" t="s">
        <v>7</v>
      </c>
      <c r="B82" s="32"/>
      <c r="C82" s="32" t="s">
        <v>96</v>
      </c>
      <c r="D82" s="32"/>
      <c r="E82" s="33"/>
      <c r="F82" s="33"/>
      <c r="G82" s="33"/>
      <c r="H82" s="33"/>
      <c r="I82" s="33"/>
      <c r="J82" s="33"/>
      <c r="K82" s="34">
        <v>4</v>
      </c>
      <c r="L82" s="34">
        <v>3</v>
      </c>
      <c r="M82" s="35"/>
      <c r="N82" s="36">
        <f t="shared" si="5"/>
        <v>0</v>
      </c>
      <c r="O82" s="36">
        <f t="shared" si="6"/>
        <v>0.25</v>
      </c>
      <c r="P82" s="36">
        <f t="shared" si="7"/>
        <v>0</v>
      </c>
      <c r="Q82" s="36">
        <f t="shared" si="8"/>
        <v>0</v>
      </c>
      <c r="R82" s="37">
        <f t="shared" si="9"/>
        <v>0.25</v>
      </c>
      <c r="S82" s="32"/>
      <c r="T82" s="3"/>
    </row>
    <row r="83" spans="1:20">
      <c r="A83" s="24" t="s">
        <v>7</v>
      </c>
      <c r="B83" s="25"/>
      <c r="C83" s="25" t="s">
        <v>10</v>
      </c>
      <c r="D83" s="25"/>
      <c r="E83" s="26"/>
      <c r="F83" s="26"/>
      <c r="G83" s="26"/>
      <c r="H83" s="26"/>
      <c r="I83" s="26"/>
      <c r="J83" s="26"/>
      <c r="K83" s="27">
        <v>25</v>
      </c>
      <c r="L83" s="27">
        <v>15</v>
      </c>
      <c r="M83" s="28"/>
      <c r="N83" s="29">
        <f t="shared" si="5"/>
        <v>0</v>
      </c>
      <c r="O83" s="29">
        <f t="shared" si="6"/>
        <v>0.25</v>
      </c>
      <c r="P83" s="29">
        <f t="shared" si="7"/>
        <v>0</v>
      </c>
      <c r="Q83" s="29">
        <f t="shared" si="8"/>
        <v>0</v>
      </c>
      <c r="R83" s="30">
        <f t="shared" si="9"/>
        <v>0.25</v>
      </c>
      <c r="S83" s="25"/>
      <c r="T83" s="3"/>
    </row>
    <row r="84" spans="1:20">
      <c r="A84" s="31" t="s">
        <v>7</v>
      </c>
      <c r="B84" s="32"/>
      <c r="C84" s="32" t="s">
        <v>97</v>
      </c>
      <c r="D84" s="32"/>
      <c r="E84" s="33"/>
      <c r="F84" s="33"/>
      <c r="G84" s="33"/>
      <c r="H84" s="33"/>
      <c r="I84" s="33"/>
      <c r="J84" s="33"/>
      <c r="K84" s="34">
        <v>3</v>
      </c>
      <c r="L84" s="34">
        <v>1</v>
      </c>
      <c r="M84" s="35">
        <v>1</v>
      </c>
      <c r="N84" s="36">
        <f t="shared" si="5"/>
        <v>3</v>
      </c>
      <c r="O84" s="36">
        <f t="shared" si="6"/>
        <v>0.25</v>
      </c>
      <c r="P84" s="36">
        <f t="shared" si="7"/>
        <v>0.30000000000000004</v>
      </c>
      <c r="Q84" s="36">
        <f t="shared" si="8"/>
        <v>2.7</v>
      </c>
      <c r="R84" s="37">
        <f t="shared" si="9"/>
        <v>0.55000000000000004</v>
      </c>
      <c r="S84" s="32"/>
      <c r="T84" s="3"/>
    </row>
    <row r="85" spans="1:20">
      <c r="A85" s="24" t="s">
        <v>7</v>
      </c>
      <c r="B85" s="25"/>
      <c r="C85" s="25" t="s">
        <v>98</v>
      </c>
      <c r="D85" s="25"/>
      <c r="E85" s="26"/>
      <c r="F85" s="26"/>
      <c r="G85" s="26"/>
      <c r="H85" s="26"/>
      <c r="I85" s="26"/>
      <c r="J85" s="26"/>
      <c r="K85" s="27">
        <v>40</v>
      </c>
      <c r="L85" s="27">
        <v>35</v>
      </c>
      <c r="M85" s="28">
        <v>2</v>
      </c>
      <c r="N85" s="29">
        <f t="shared" si="5"/>
        <v>35</v>
      </c>
      <c r="O85" s="29">
        <f t="shared" si="6"/>
        <v>0.25</v>
      </c>
      <c r="P85" s="29">
        <f t="shared" si="7"/>
        <v>3.5</v>
      </c>
      <c r="Q85" s="29">
        <f t="shared" si="8"/>
        <v>31.5</v>
      </c>
      <c r="R85" s="30">
        <f t="shared" si="9"/>
        <v>3.75</v>
      </c>
      <c r="S85" s="25"/>
      <c r="T85" s="3"/>
    </row>
    <row r="86" spans="1:20">
      <c r="A86" s="31" t="s">
        <v>7</v>
      </c>
      <c r="B86" s="32"/>
      <c r="C86" s="32" t="s">
        <v>99</v>
      </c>
      <c r="D86" s="32"/>
      <c r="E86" s="33"/>
      <c r="F86" s="33"/>
      <c r="G86" s="33"/>
      <c r="H86" s="33"/>
      <c r="I86" s="33"/>
      <c r="J86" s="33"/>
      <c r="K86" s="34">
        <v>25</v>
      </c>
      <c r="L86" s="34">
        <v>20</v>
      </c>
      <c r="M86" s="35"/>
      <c r="N86" s="36">
        <f t="shared" si="5"/>
        <v>0</v>
      </c>
      <c r="O86" s="36">
        <f t="shared" si="6"/>
        <v>0.25</v>
      </c>
      <c r="P86" s="36">
        <f t="shared" si="7"/>
        <v>0</v>
      </c>
      <c r="Q86" s="36">
        <f t="shared" si="8"/>
        <v>0</v>
      </c>
      <c r="R86" s="37">
        <f t="shared" si="9"/>
        <v>0.25</v>
      </c>
      <c r="S86" s="32"/>
      <c r="T86" s="3"/>
    </row>
    <row r="87" spans="1:20">
      <c r="A87" s="24" t="s">
        <v>7</v>
      </c>
      <c r="B87" s="25"/>
      <c r="C87" s="25" t="s">
        <v>100</v>
      </c>
      <c r="D87" s="25"/>
      <c r="E87" s="26"/>
      <c r="F87" s="26"/>
      <c r="G87" s="26"/>
      <c r="H87" s="26"/>
      <c r="I87" s="26"/>
      <c r="J87" s="26"/>
      <c r="K87" s="27">
        <v>30</v>
      </c>
      <c r="L87" s="27">
        <v>20</v>
      </c>
      <c r="M87" s="28">
        <v>2</v>
      </c>
      <c r="N87" s="29">
        <f t="shared" si="5"/>
        <v>20</v>
      </c>
      <c r="O87" s="29">
        <f t="shared" si="6"/>
        <v>0.25</v>
      </c>
      <c r="P87" s="29">
        <f t="shared" si="7"/>
        <v>2</v>
      </c>
      <c r="Q87" s="29">
        <f t="shared" si="8"/>
        <v>18</v>
      </c>
      <c r="R87" s="30">
        <f t="shared" si="9"/>
        <v>2.25</v>
      </c>
      <c r="S87" s="25"/>
      <c r="T87" s="3"/>
    </row>
    <row r="88" spans="1:20">
      <c r="A88" s="31" t="s">
        <v>7</v>
      </c>
      <c r="B88" s="32"/>
      <c r="C88" s="32" t="s">
        <v>101</v>
      </c>
      <c r="D88" s="32"/>
      <c r="E88" s="33"/>
      <c r="F88" s="33"/>
      <c r="G88" s="33"/>
      <c r="H88" s="33"/>
      <c r="I88" s="33"/>
      <c r="J88" s="33"/>
      <c r="K88" s="34">
        <v>15</v>
      </c>
      <c r="L88" s="34">
        <v>10</v>
      </c>
      <c r="M88" s="35">
        <v>1</v>
      </c>
      <c r="N88" s="36">
        <f t="shared" si="5"/>
        <v>15</v>
      </c>
      <c r="O88" s="36">
        <f t="shared" si="6"/>
        <v>0.25</v>
      </c>
      <c r="P88" s="36">
        <f t="shared" si="7"/>
        <v>1.5</v>
      </c>
      <c r="Q88" s="36">
        <f t="shared" si="8"/>
        <v>13.5</v>
      </c>
      <c r="R88" s="37">
        <f t="shared" si="9"/>
        <v>1.75</v>
      </c>
      <c r="S88" s="32"/>
      <c r="T88" s="3"/>
    </row>
    <row r="89" spans="1:20">
      <c r="A89" s="24" t="s">
        <v>7</v>
      </c>
      <c r="B89" s="25"/>
      <c r="C89" s="25" t="s">
        <v>102</v>
      </c>
      <c r="D89" s="25"/>
      <c r="E89" s="26"/>
      <c r="F89" s="26"/>
      <c r="G89" s="26"/>
      <c r="H89" s="26"/>
      <c r="I89" s="26"/>
      <c r="J89" s="26"/>
      <c r="K89" s="27">
        <v>5</v>
      </c>
      <c r="L89" s="27">
        <v>3</v>
      </c>
      <c r="M89" s="28">
        <v>2</v>
      </c>
      <c r="N89" s="29">
        <f t="shared" si="5"/>
        <v>3</v>
      </c>
      <c r="O89" s="29">
        <f t="shared" si="6"/>
        <v>0.25</v>
      </c>
      <c r="P89" s="29">
        <f t="shared" si="7"/>
        <v>0.30000000000000004</v>
      </c>
      <c r="Q89" s="29">
        <f t="shared" si="8"/>
        <v>2.7</v>
      </c>
      <c r="R89" s="30">
        <f t="shared" si="9"/>
        <v>0.55000000000000004</v>
      </c>
      <c r="S89" s="25"/>
      <c r="T89" s="3"/>
    </row>
    <row r="90" spans="1:20">
      <c r="A90" s="31" t="s">
        <v>7</v>
      </c>
      <c r="B90" s="32"/>
      <c r="C90" s="32" t="s">
        <v>103</v>
      </c>
      <c r="D90" s="32"/>
      <c r="E90" s="33"/>
      <c r="F90" s="33"/>
      <c r="G90" s="33"/>
      <c r="H90" s="33"/>
      <c r="I90" s="33"/>
      <c r="J90" s="33"/>
      <c r="K90" s="34">
        <v>10</v>
      </c>
      <c r="L90" s="34">
        <v>5</v>
      </c>
      <c r="M90" s="35"/>
      <c r="N90" s="36">
        <f t="shared" si="5"/>
        <v>0</v>
      </c>
      <c r="O90" s="36">
        <f t="shared" si="6"/>
        <v>0.25</v>
      </c>
      <c r="P90" s="36">
        <f t="shared" si="7"/>
        <v>0</v>
      </c>
      <c r="Q90" s="36">
        <f t="shared" si="8"/>
        <v>0</v>
      </c>
      <c r="R90" s="37">
        <f t="shared" si="9"/>
        <v>0.25</v>
      </c>
      <c r="S90" s="32"/>
      <c r="T90" s="3"/>
    </row>
    <row r="91" spans="1:20">
      <c r="A91" s="24" t="s">
        <v>7</v>
      </c>
      <c r="B91" s="25"/>
      <c r="C91" s="25" t="s">
        <v>104</v>
      </c>
      <c r="D91" s="25"/>
      <c r="E91" s="26"/>
      <c r="F91" s="26"/>
      <c r="G91" s="26"/>
      <c r="H91" s="26"/>
      <c r="I91" s="26"/>
      <c r="J91" s="26"/>
      <c r="K91" s="27">
        <v>25</v>
      </c>
      <c r="L91" s="27">
        <v>20</v>
      </c>
      <c r="M91" s="28">
        <v>2</v>
      </c>
      <c r="N91" s="29">
        <f t="shared" si="5"/>
        <v>20</v>
      </c>
      <c r="O91" s="29">
        <f t="shared" si="6"/>
        <v>0.25</v>
      </c>
      <c r="P91" s="29">
        <f t="shared" si="7"/>
        <v>2</v>
      </c>
      <c r="Q91" s="29">
        <f t="shared" si="8"/>
        <v>18</v>
      </c>
      <c r="R91" s="30">
        <f t="shared" si="9"/>
        <v>2.25</v>
      </c>
      <c r="S91" s="25"/>
      <c r="T91" s="3"/>
    </row>
    <row r="92" spans="1:20">
      <c r="A92" s="31" t="s">
        <v>7</v>
      </c>
      <c r="B92" s="32"/>
      <c r="C92" s="32" t="s">
        <v>105</v>
      </c>
      <c r="D92" s="32"/>
      <c r="E92" s="33"/>
      <c r="F92" s="33"/>
      <c r="G92" s="33"/>
      <c r="H92" s="33"/>
      <c r="I92" s="33"/>
      <c r="J92" s="33"/>
      <c r="K92" s="34">
        <v>25</v>
      </c>
      <c r="L92" s="34">
        <v>20</v>
      </c>
      <c r="M92" s="35">
        <v>2</v>
      </c>
      <c r="N92" s="36">
        <f t="shared" si="5"/>
        <v>20</v>
      </c>
      <c r="O92" s="36">
        <f t="shared" si="6"/>
        <v>0.25</v>
      </c>
      <c r="P92" s="36">
        <f t="shared" si="7"/>
        <v>2</v>
      </c>
      <c r="Q92" s="36">
        <f t="shared" si="8"/>
        <v>18</v>
      </c>
      <c r="R92" s="37">
        <f t="shared" si="9"/>
        <v>2.25</v>
      </c>
      <c r="S92" s="32"/>
      <c r="T92" s="3"/>
    </row>
    <row r="93" spans="1:20">
      <c r="A93" s="24" t="s">
        <v>7</v>
      </c>
      <c r="B93" s="25"/>
      <c r="C93" s="25" t="s">
        <v>106</v>
      </c>
      <c r="D93" s="25"/>
      <c r="E93" s="26"/>
      <c r="F93" s="26"/>
      <c r="G93" s="26"/>
      <c r="H93" s="26"/>
      <c r="I93" s="26"/>
      <c r="J93" s="26"/>
      <c r="K93" s="27">
        <v>5</v>
      </c>
      <c r="L93" s="27">
        <v>3</v>
      </c>
      <c r="M93" s="28"/>
      <c r="N93" s="29">
        <f t="shared" si="5"/>
        <v>0</v>
      </c>
      <c r="O93" s="29">
        <f t="shared" si="6"/>
        <v>0.25</v>
      </c>
      <c r="P93" s="29">
        <f t="shared" si="7"/>
        <v>0</v>
      </c>
      <c r="Q93" s="29">
        <f t="shared" si="8"/>
        <v>0</v>
      </c>
      <c r="R93" s="30">
        <f t="shared" si="9"/>
        <v>0.25</v>
      </c>
      <c r="S93" s="25"/>
      <c r="T93" s="3"/>
    </row>
    <row r="94" spans="1:20">
      <c r="A94" s="31" t="s">
        <v>7</v>
      </c>
      <c r="B94" s="32"/>
      <c r="C94" s="32" t="s">
        <v>107</v>
      </c>
      <c r="D94" s="32"/>
      <c r="E94" s="33"/>
      <c r="F94" s="33"/>
      <c r="G94" s="33"/>
      <c r="H94" s="33"/>
      <c r="I94" s="33"/>
      <c r="J94" s="33"/>
      <c r="K94" s="34">
        <v>5</v>
      </c>
      <c r="L94" s="34">
        <v>3</v>
      </c>
      <c r="M94" s="35"/>
      <c r="N94" s="36">
        <f t="shared" si="5"/>
        <v>0</v>
      </c>
      <c r="O94" s="36">
        <f t="shared" si="6"/>
        <v>0.25</v>
      </c>
      <c r="P94" s="36">
        <f t="shared" si="7"/>
        <v>0</v>
      </c>
      <c r="Q94" s="36">
        <f t="shared" si="8"/>
        <v>0</v>
      </c>
      <c r="R94" s="37">
        <f t="shared" si="9"/>
        <v>0.25</v>
      </c>
      <c r="S94" s="32"/>
      <c r="T94" s="3"/>
    </row>
    <row r="95" spans="1:20">
      <c r="A95" s="24" t="s">
        <v>7</v>
      </c>
      <c r="B95" s="25"/>
      <c r="C95" s="25" t="s">
        <v>108</v>
      </c>
      <c r="D95" s="25"/>
      <c r="E95" s="26"/>
      <c r="F95" s="26"/>
      <c r="G95" s="26"/>
      <c r="H95" s="26"/>
      <c r="I95" s="26"/>
      <c r="J95" s="26"/>
      <c r="K95" s="27">
        <v>4</v>
      </c>
      <c r="L95" s="27">
        <v>2</v>
      </c>
      <c r="M95" s="28"/>
      <c r="N95" s="29">
        <f t="shared" si="5"/>
        <v>0</v>
      </c>
      <c r="O95" s="29">
        <f t="shared" si="6"/>
        <v>0.25</v>
      </c>
      <c r="P95" s="29">
        <f t="shared" si="7"/>
        <v>0</v>
      </c>
      <c r="Q95" s="29">
        <f t="shared" si="8"/>
        <v>0</v>
      </c>
      <c r="R95" s="30">
        <f t="shared" si="9"/>
        <v>0.25</v>
      </c>
      <c r="S95" s="25"/>
      <c r="T95" s="3"/>
    </row>
    <row r="96" spans="1:20">
      <c r="A96" s="31" t="s">
        <v>7</v>
      </c>
      <c r="B96" s="32"/>
      <c r="C96" s="32" t="s">
        <v>109</v>
      </c>
      <c r="D96" s="32"/>
      <c r="E96" s="33"/>
      <c r="F96" s="33"/>
      <c r="G96" s="33"/>
      <c r="H96" s="33"/>
      <c r="I96" s="33"/>
      <c r="J96" s="33"/>
      <c r="K96" s="34">
        <v>5</v>
      </c>
      <c r="L96" s="34">
        <v>3</v>
      </c>
      <c r="M96" s="35"/>
      <c r="N96" s="36">
        <f t="shared" si="5"/>
        <v>0</v>
      </c>
      <c r="O96" s="36">
        <f t="shared" si="6"/>
        <v>0.25</v>
      </c>
      <c r="P96" s="36">
        <f t="shared" si="7"/>
        <v>0</v>
      </c>
      <c r="Q96" s="36">
        <f t="shared" si="8"/>
        <v>0</v>
      </c>
      <c r="R96" s="37">
        <f t="shared" si="9"/>
        <v>0.25</v>
      </c>
      <c r="S96" s="32"/>
      <c r="T96" s="3"/>
    </row>
    <row r="97" spans="1:20">
      <c r="A97" s="24" t="s">
        <v>7</v>
      </c>
      <c r="B97" s="25"/>
      <c r="C97" s="25" t="s">
        <v>110</v>
      </c>
      <c r="D97" s="25"/>
      <c r="E97" s="26"/>
      <c r="F97" s="26"/>
      <c r="G97" s="26"/>
      <c r="H97" s="26"/>
      <c r="I97" s="26"/>
      <c r="J97" s="26"/>
      <c r="K97" s="27">
        <v>12</v>
      </c>
      <c r="L97" s="27">
        <v>8</v>
      </c>
      <c r="M97" s="28">
        <v>2</v>
      </c>
      <c r="N97" s="29">
        <f t="shared" si="5"/>
        <v>8</v>
      </c>
      <c r="O97" s="29">
        <f t="shared" si="6"/>
        <v>0.25</v>
      </c>
      <c r="P97" s="29">
        <f t="shared" si="7"/>
        <v>0.8</v>
      </c>
      <c r="Q97" s="29">
        <f t="shared" si="8"/>
        <v>7.2</v>
      </c>
      <c r="R97" s="30">
        <f t="shared" si="9"/>
        <v>1.05</v>
      </c>
      <c r="S97" s="25"/>
      <c r="T97" s="3"/>
    </row>
    <row r="98" spans="1:20">
      <c r="A98" s="31" t="s">
        <v>7</v>
      </c>
      <c r="B98" s="32"/>
      <c r="C98" s="32" t="s">
        <v>111</v>
      </c>
      <c r="D98" s="32"/>
      <c r="E98" s="33"/>
      <c r="F98" s="33"/>
      <c r="G98" s="33"/>
      <c r="H98" s="33"/>
      <c r="I98" s="33"/>
      <c r="J98" s="33"/>
      <c r="K98" s="34">
        <v>9</v>
      </c>
      <c r="L98" s="34">
        <v>6</v>
      </c>
      <c r="M98" s="35"/>
      <c r="N98" s="36">
        <f t="shared" si="5"/>
        <v>0</v>
      </c>
      <c r="O98" s="36">
        <f t="shared" si="6"/>
        <v>0.25</v>
      </c>
      <c r="P98" s="36">
        <f t="shared" si="7"/>
        <v>0</v>
      </c>
      <c r="Q98" s="36">
        <f t="shared" si="8"/>
        <v>0</v>
      </c>
      <c r="R98" s="37">
        <f t="shared" si="9"/>
        <v>0.25</v>
      </c>
      <c r="S98" s="32"/>
      <c r="T98" s="3"/>
    </row>
    <row r="99" spans="1:20">
      <c r="A99" s="24" t="s">
        <v>7</v>
      </c>
      <c r="B99" s="25"/>
      <c r="C99" s="25" t="s">
        <v>112</v>
      </c>
      <c r="D99" s="25"/>
      <c r="E99" s="26"/>
      <c r="F99" s="26"/>
      <c r="G99" s="26"/>
      <c r="H99" s="26"/>
      <c r="I99" s="26"/>
      <c r="J99" s="26"/>
      <c r="K99" s="27">
        <v>12</v>
      </c>
      <c r="L99" s="27">
        <v>8</v>
      </c>
      <c r="M99" s="28">
        <v>2</v>
      </c>
      <c r="N99" s="29">
        <f t="shared" si="5"/>
        <v>8</v>
      </c>
      <c r="O99" s="29">
        <f t="shared" si="6"/>
        <v>0.25</v>
      </c>
      <c r="P99" s="29">
        <f t="shared" si="7"/>
        <v>0.8</v>
      </c>
      <c r="Q99" s="29">
        <f t="shared" si="8"/>
        <v>7.2</v>
      </c>
      <c r="R99" s="30">
        <f t="shared" si="9"/>
        <v>1.05</v>
      </c>
      <c r="S99" s="25"/>
      <c r="T99" s="3"/>
    </row>
    <row r="100" spans="1:20">
      <c r="A100" s="31" t="s">
        <v>7</v>
      </c>
      <c r="B100" s="32"/>
      <c r="C100" s="32" t="s">
        <v>113</v>
      </c>
      <c r="D100" s="32"/>
      <c r="E100" s="33"/>
      <c r="F100" s="33"/>
      <c r="G100" s="33"/>
      <c r="H100" s="33"/>
      <c r="I100" s="33"/>
      <c r="J100" s="33"/>
      <c r="K100" s="34">
        <v>25</v>
      </c>
      <c r="L100" s="34">
        <v>15</v>
      </c>
      <c r="M100" s="35">
        <v>2</v>
      </c>
      <c r="N100" s="36">
        <f t="shared" si="5"/>
        <v>15</v>
      </c>
      <c r="O100" s="36">
        <f t="shared" si="6"/>
        <v>0.25</v>
      </c>
      <c r="P100" s="36">
        <f t="shared" si="7"/>
        <v>1.5</v>
      </c>
      <c r="Q100" s="36">
        <f t="shared" si="8"/>
        <v>13.5</v>
      </c>
      <c r="R100" s="37">
        <f t="shared" si="9"/>
        <v>1.75</v>
      </c>
      <c r="S100" s="32"/>
      <c r="T100" s="3"/>
    </row>
    <row r="101" spans="1:20">
      <c r="A101" s="24" t="s">
        <v>7</v>
      </c>
      <c r="B101" s="25"/>
      <c r="C101" s="25" t="s">
        <v>82</v>
      </c>
      <c r="D101" s="25"/>
      <c r="E101" s="26"/>
      <c r="F101" s="26"/>
      <c r="G101" s="26"/>
      <c r="H101" s="26"/>
      <c r="I101" s="26"/>
      <c r="J101" s="26"/>
      <c r="K101" s="27">
        <v>25</v>
      </c>
      <c r="L101" s="27">
        <v>15</v>
      </c>
      <c r="M101" s="28">
        <v>2</v>
      </c>
      <c r="N101" s="29">
        <f t="shared" si="5"/>
        <v>15</v>
      </c>
      <c r="O101" s="29">
        <f t="shared" si="6"/>
        <v>0.25</v>
      </c>
      <c r="P101" s="29">
        <f t="shared" si="7"/>
        <v>1.5</v>
      </c>
      <c r="Q101" s="29">
        <f t="shared" si="8"/>
        <v>13.5</v>
      </c>
      <c r="R101" s="30">
        <f t="shared" si="9"/>
        <v>1.75</v>
      </c>
      <c r="S101" s="25"/>
      <c r="T101" s="3"/>
    </row>
    <row r="102" spans="1:20">
      <c r="A102" s="31" t="s">
        <v>7</v>
      </c>
      <c r="B102" s="32"/>
      <c r="C102" s="32" t="s">
        <v>114</v>
      </c>
      <c r="D102" s="32"/>
      <c r="E102" s="33"/>
      <c r="F102" s="33"/>
      <c r="G102" s="33"/>
      <c r="H102" s="33"/>
      <c r="I102" s="33"/>
      <c r="J102" s="33"/>
      <c r="K102" s="34">
        <v>30</v>
      </c>
      <c r="L102" s="34">
        <v>20</v>
      </c>
      <c r="M102" s="35">
        <v>2</v>
      </c>
      <c r="N102" s="36">
        <f t="shared" si="5"/>
        <v>20</v>
      </c>
      <c r="O102" s="36">
        <f t="shared" si="6"/>
        <v>0.25</v>
      </c>
      <c r="P102" s="36">
        <f t="shared" si="7"/>
        <v>2</v>
      </c>
      <c r="Q102" s="36">
        <f t="shared" si="8"/>
        <v>18</v>
      </c>
      <c r="R102" s="37">
        <f t="shared" si="9"/>
        <v>2.25</v>
      </c>
      <c r="S102" s="32"/>
      <c r="T102" s="3"/>
    </row>
    <row r="103" spans="1:20">
      <c r="A103" s="24" t="s">
        <v>7</v>
      </c>
      <c r="B103" s="25"/>
      <c r="C103" s="25" t="s">
        <v>115</v>
      </c>
      <c r="D103" s="25"/>
      <c r="E103" s="26"/>
      <c r="F103" s="26"/>
      <c r="G103" s="26"/>
      <c r="H103" s="26"/>
      <c r="I103" s="26"/>
      <c r="J103" s="26"/>
      <c r="K103" s="27">
        <v>30</v>
      </c>
      <c r="L103" s="27">
        <v>20</v>
      </c>
      <c r="M103" s="28">
        <v>2</v>
      </c>
      <c r="N103" s="29">
        <f t="shared" si="5"/>
        <v>20</v>
      </c>
      <c r="O103" s="29">
        <f t="shared" si="6"/>
        <v>0.25</v>
      </c>
      <c r="P103" s="29">
        <f t="shared" si="7"/>
        <v>2</v>
      </c>
      <c r="Q103" s="29">
        <f t="shared" si="8"/>
        <v>18</v>
      </c>
      <c r="R103" s="30">
        <f t="shared" si="9"/>
        <v>2.25</v>
      </c>
      <c r="S103" s="25"/>
      <c r="T103" s="3"/>
    </row>
    <row r="104" spans="1:20">
      <c r="A104" s="31" t="s">
        <v>7</v>
      </c>
      <c r="B104" s="32"/>
      <c r="C104" s="32" t="s">
        <v>108</v>
      </c>
      <c r="D104" s="32"/>
      <c r="E104" s="33"/>
      <c r="F104" s="33"/>
      <c r="G104" s="33"/>
      <c r="H104" s="33"/>
      <c r="I104" s="33"/>
      <c r="J104" s="33"/>
      <c r="K104" s="34">
        <v>4</v>
      </c>
      <c r="L104" s="34">
        <v>2</v>
      </c>
      <c r="M104" s="35"/>
      <c r="N104" s="36">
        <f t="shared" si="5"/>
        <v>0</v>
      </c>
      <c r="O104" s="36">
        <f t="shared" si="6"/>
        <v>0.25</v>
      </c>
      <c r="P104" s="36">
        <f t="shared" si="7"/>
        <v>0</v>
      </c>
      <c r="Q104" s="36">
        <f t="shared" si="8"/>
        <v>0</v>
      </c>
      <c r="R104" s="37">
        <f t="shared" si="9"/>
        <v>0.25</v>
      </c>
      <c r="S104" s="32"/>
      <c r="T104" s="3"/>
    </row>
    <row r="105" spans="1:20">
      <c r="A105" s="24" t="s">
        <v>7</v>
      </c>
      <c r="B105" s="25"/>
      <c r="C105" s="25" t="s">
        <v>116</v>
      </c>
      <c r="D105" s="25"/>
      <c r="E105" s="26"/>
      <c r="F105" s="26"/>
      <c r="G105" s="26"/>
      <c r="H105" s="26"/>
      <c r="I105" s="26"/>
      <c r="J105" s="26"/>
      <c r="K105" s="27">
        <v>6</v>
      </c>
      <c r="L105" s="27">
        <v>4</v>
      </c>
      <c r="M105" s="28"/>
      <c r="N105" s="29">
        <f t="shared" si="5"/>
        <v>0</v>
      </c>
      <c r="O105" s="29">
        <f t="shared" si="6"/>
        <v>0.25</v>
      </c>
      <c r="P105" s="29">
        <f t="shared" si="7"/>
        <v>0</v>
      </c>
      <c r="Q105" s="29">
        <f t="shared" si="8"/>
        <v>0</v>
      </c>
      <c r="R105" s="30">
        <f t="shared" si="9"/>
        <v>0.25</v>
      </c>
      <c r="S105" s="25"/>
      <c r="T105" s="3"/>
    </row>
    <row r="106" spans="1:20">
      <c r="A106" s="31" t="s">
        <v>7</v>
      </c>
      <c r="B106" s="32"/>
      <c r="C106" s="32" t="s">
        <v>117</v>
      </c>
      <c r="D106" s="32"/>
      <c r="E106" s="33"/>
      <c r="F106" s="33"/>
      <c r="G106" s="33"/>
      <c r="H106" s="33"/>
      <c r="I106" s="33"/>
      <c r="J106" s="33"/>
      <c r="K106" s="34">
        <v>5</v>
      </c>
      <c r="L106" s="34">
        <v>3</v>
      </c>
      <c r="M106" s="35">
        <v>2</v>
      </c>
      <c r="N106" s="36">
        <f t="shared" si="5"/>
        <v>3</v>
      </c>
      <c r="O106" s="36">
        <f t="shared" si="6"/>
        <v>0.25</v>
      </c>
      <c r="P106" s="36">
        <f t="shared" si="7"/>
        <v>0.30000000000000004</v>
      </c>
      <c r="Q106" s="36">
        <f t="shared" si="8"/>
        <v>2.7</v>
      </c>
      <c r="R106" s="37">
        <f t="shared" si="9"/>
        <v>0.55000000000000004</v>
      </c>
      <c r="S106" s="32"/>
      <c r="T106" s="3"/>
    </row>
    <row r="107" spans="1:20">
      <c r="A107" s="24" t="s">
        <v>7</v>
      </c>
      <c r="B107" s="25"/>
      <c r="C107" s="25" t="s">
        <v>118</v>
      </c>
      <c r="D107" s="25"/>
      <c r="E107" s="26"/>
      <c r="F107" s="26"/>
      <c r="G107" s="26"/>
      <c r="H107" s="26"/>
      <c r="I107" s="26"/>
      <c r="J107" s="26"/>
      <c r="K107" s="27">
        <v>15</v>
      </c>
      <c r="L107" s="27">
        <v>10</v>
      </c>
      <c r="M107" s="28">
        <v>2</v>
      </c>
      <c r="N107" s="29">
        <f t="shared" si="5"/>
        <v>10</v>
      </c>
      <c r="O107" s="29">
        <f t="shared" si="6"/>
        <v>0.25</v>
      </c>
      <c r="P107" s="29">
        <f t="shared" si="7"/>
        <v>1</v>
      </c>
      <c r="Q107" s="29">
        <f t="shared" si="8"/>
        <v>9</v>
      </c>
      <c r="R107" s="30">
        <f t="shared" si="9"/>
        <v>1.25</v>
      </c>
      <c r="S107" s="25"/>
      <c r="T107" s="3"/>
    </row>
    <row r="108" spans="1:20">
      <c r="A108" s="31" t="s">
        <v>7</v>
      </c>
      <c r="B108" s="32"/>
      <c r="C108" s="32" t="s">
        <v>119</v>
      </c>
      <c r="D108" s="32"/>
      <c r="E108" s="33"/>
      <c r="F108" s="33"/>
      <c r="G108" s="33"/>
      <c r="H108" s="33"/>
      <c r="I108" s="33"/>
      <c r="J108" s="33"/>
      <c r="K108" s="34">
        <v>12</v>
      </c>
      <c r="L108" s="34">
        <v>6</v>
      </c>
      <c r="M108" s="35">
        <v>2</v>
      </c>
      <c r="N108" s="36">
        <f t="shared" si="5"/>
        <v>6</v>
      </c>
      <c r="O108" s="36">
        <f t="shared" si="6"/>
        <v>0.25</v>
      </c>
      <c r="P108" s="36">
        <f t="shared" si="7"/>
        <v>0.60000000000000009</v>
      </c>
      <c r="Q108" s="36">
        <f t="shared" si="8"/>
        <v>5.4</v>
      </c>
      <c r="R108" s="37">
        <f t="shared" si="9"/>
        <v>0.85000000000000009</v>
      </c>
      <c r="S108" s="32"/>
      <c r="T108" s="3"/>
    </row>
    <row r="109" spans="1:20">
      <c r="A109" s="24" t="s">
        <v>7</v>
      </c>
      <c r="B109" s="25"/>
      <c r="C109" s="25" t="s">
        <v>120</v>
      </c>
      <c r="D109" s="25"/>
      <c r="E109" s="26"/>
      <c r="F109" s="26"/>
      <c r="G109" s="26"/>
      <c r="H109" s="26"/>
      <c r="I109" s="26"/>
      <c r="J109" s="26"/>
      <c r="K109" s="27">
        <v>5</v>
      </c>
      <c r="L109" s="27">
        <v>3</v>
      </c>
      <c r="M109" s="28">
        <v>2</v>
      </c>
      <c r="N109" s="29">
        <f t="shared" si="5"/>
        <v>3</v>
      </c>
      <c r="O109" s="29">
        <f t="shared" si="6"/>
        <v>0.25</v>
      </c>
      <c r="P109" s="29">
        <f t="shared" si="7"/>
        <v>0.30000000000000004</v>
      </c>
      <c r="Q109" s="29">
        <f t="shared" si="8"/>
        <v>2.7</v>
      </c>
      <c r="R109" s="30">
        <f t="shared" si="9"/>
        <v>0.55000000000000004</v>
      </c>
      <c r="S109" s="25"/>
      <c r="T109" s="3"/>
    </row>
    <row r="110" spans="1:20">
      <c r="A110" s="31" t="s">
        <v>7</v>
      </c>
      <c r="B110" s="32"/>
      <c r="C110" s="32" t="s">
        <v>121</v>
      </c>
      <c r="D110" s="32"/>
      <c r="E110" s="33"/>
      <c r="F110" s="33"/>
      <c r="G110" s="33"/>
      <c r="H110" s="33"/>
      <c r="I110" s="33"/>
      <c r="J110" s="33"/>
      <c r="K110" s="34">
        <v>12</v>
      </c>
      <c r="L110" s="34">
        <v>6</v>
      </c>
      <c r="M110" s="35">
        <v>2</v>
      </c>
      <c r="N110" s="36">
        <f t="shared" si="5"/>
        <v>6</v>
      </c>
      <c r="O110" s="36">
        <f t="shared" si="6"/>
        <v>0.25</v>
      </c>
      <c r="P110" s="36">
        <f t="shared" si="7"/>
        <v>0.60000000000000009</v>
      </c>
      <c r="Q110" s="36">
        <f t="shared" si="8"/>
        <v>5.4</v>
      </c>
      <c r="R110" s="37">
        <f t="shared" si="9"/>
        <v>0.85000000000000009</v>
      </c>
      <c r="S110" s="32"/>
      <c r="T110" s="3"/>
    </row>
    <row r="111" spans="1:20">
      <c r="A111" s="24" t="s">
        <v>7</v>
      </c>
      <c r="B111" s="25"/>
      <c r="C111" s="25" t="s">
        <v>122</v>
      </c>
      <c r="D111" s="25"/>
      <c r="E111" s="26"/>
      <c r="F111" s="26"/>
      <c r="G111" s="26"/>
      <c r="H111" s="26"/>
      <c r="I111" s="26"/>
      <c r="J111" s="26"/>
      <c r="K111" s="27">
        <v>100</v>
      </c>
      <c r="L111" s="27">
        <v>80</v>
      </c>
      <c r="M111" s="28"/>
      <c r="N111" s="29">
        <f t="shared" si="5"/>
        <v>0</v>
      </c>
      <c r="O111" s="29">
        <f t="shared" si="6"/>
        <v>0.25</v>
      </c>
      <c r="P111" s="29">
        <f t="shared" si="7"/>
        <v>0</v>
      </c>
      <c r="Q111" s="29">
        <f t="shared" si="8"/>
        <v>0</v>
      </c>
      <c r="R111" s="30">
        <f t="shared" si="9"/>
        <v>0.25</v>
      </c>
      <c r="S111" s="25"/>
      <c r="T111" s="3"/>
    </row>
    <row r="112" spans="1:20">
      <c r="A112" s="31" t="s">
        <v>7</v>
      </c>
      <c r="B112" s="32"/>
      <c r="C112" s="32" t="s">
        <v>123</v>
      </c>
      <c r="D112" s="32"/>
      <c r="E112" s="33"/>
      <c r="F112" s="33"/>
      <c r="G112" s="33"/>
      <c r="H112" s="33"/>
      <c r="I112" s="33"/>
      <c r="J112" s="33"/>
      <c r="K112" s="34">
        <v>45</v>
      </c>
      <c r="L112" s="34">
        <v>30</v>
      </c>
      <c r="M112" s="35">
        <v>1</v>
      </c>
      <c r="N112" s="36">
        <f t="shared" si="5"/>
        <v>45</v>
      </c>
      <c r="O112" s="36">
        <f t="shared" si="6"/>
        <v>0.25</v>
      </c>
      <c r="P112" s="36">
        <f t="shared" si="7"/>
        <v>4.5</v>
      </c>
      <c r="Q112" s="36">
        <f t="shared" si="8"/>
        <v>40.5</v>
      </c>
      <c r="R112" s="37">
        <f t="shared" si="9"/>
        <v>4.75</v>
      </c>
      <c r="S112" s="32"/>
      <c r="T112" s="3"/>
    </row>
    <row r="113" spans="1:20">
      <c r="A113" s="24" t="s">
        <v>7</v>
      </c>
      <c r="B113" s="25"/>
      <c r="C113" s="25" t="s">
        <v>124</v>
      </c>
      <c r="D113" s="25"/>
      <c r="E113" s="26"/>
      <c r="F113" s="26"/>
      <c r="G113" s="26"/>
      <c r="H113" s="26"/>
      <c r="I113" s="26"/>
      <c r="J113" s="26"/>
      <c r="K113" s="27">
        <v>200</v>
      </c>
      <c r="L113" s="27">
        <v>200</v>
      </c>
      <c r="M113" s="28"/>
      <c r="N113" s="29">
        <f t="shared" si="5"/>
        <v>0</v>
      </c>
      <c r="O113" s="29">
        <f t="shared" si="6"/>
        <v>0.25</v>
      </c>
      <c r="P113" s="29">
        <f t="shared" si="7"/>
        <v>0</v>
      </c>
      <c r="Q113" s="29">
        <f t="shared" si="8"/>
        <v>0</v>
      </c>
      <c r="R113" s="30">
        <f t="shared" si="9"/>
        <v>0.25</v>
      </c>
      <c r="S113" s="25"/>
      <c r="T113" s="3"/>
    </row>
    <row r="114" spans="1:20">
      <c r="A114" s="31" t="s">
        <v>141</v>
      </c>
      <c r="B114" s="32"/>
      <c r="C114" s="32" t="s">
        <v>4</v>
      </c>
      <c r="D114" s="32"/>
      <c r="E114" s="33"/>
      <c r="F114" s="33"/>
      <c r="G114" s="33"/>
      <c r="H114" s="33"/>
      <c r="I114" s="33"/>
      <c r="J114" s="33"/>
      <c r="K114" s="34">
        <v>30</v>
      </c>
      <c r="L114" s="34">
        <v>30</v>
      </c>
      <c r="M114" s="35">
        <v>2</v>
      </c>
      <c r="N114" s="36">
        <f t="shared" si="5"/>
        <v>30</v>
      </c>
      <c r="O114" s="36">
        <f t="shared" si="6"/>
        <v>0.25</v>
      </c>
      <c r="P114" s="36">
        <f t="shared" si="7"/>
        <v>3</v>
      </c>
      <c r="Q114" s="36">
        <f t="shared" si="8"/>
        <v>27</v>
      </c>
      <c r="R114" s="37">
        <f t="shared" si="9"/>
        <v>3.25</v>
      </c>
      <c r="S114" s="32"/>
      <c r="T114" s="3"/>
    </row>
    <row r="115" spans="1:20">
      <c r="A115" s="24" t="s">
        <v>141</v>
      </c>
      <c r="B115" s="25"/>
      <c r="C115" s="25" t="s">
        <v>142</v>
      </c>
      <c r="D115" s="25"/>
      <c r="E115" s="26"/>
      <c r="F115" s="26"/>
      <c r="G115" s="26"/>
      <c r="H115" s="26"/>
      <c r="I115" s="26"/>
      <c r="J115" s="26"/>
      <c r="K115" s="27">
        <v>25</v>
      </c>
      <c r="L115" s="27">
        <v>25</v>
      </c>
      <c r="M115" s="28"/>
      <c r="N115" s="29">
        <f t="shared" si="5"/>
        <v>0</v>
      </c>
      <c r="O115" s="29">
        <f t="shared" si="6"/>
        <v>0.25</v>
      </c>
      <c r="P115" s="29">
        <f t="shared" si="7"/>
        <v>0</v>
      </c>
      <c r="Q115" s="29">
        <f t="shared" si="8"/>
        <v>0</v>
      </c>
      <c r="R115" s="30">
        <f t="shared" si="9"/>
        <v>0.25</v>
      </c>
      <c r="S115" s="25"/>
      <c r="T115" s="3"/>
    </row>
    <row r="116" spans="1:20" ht="11.25" customHeight="1">
      <c r="A116" s="31" t="s">
        <v>125</v>
      </c>
      <c r="B116" s="32"/>
      <c r="C116" s="32" t="s">
        <v>126</v>
      </c>
      <c r="D116" s="32"/>
      <c r="E116" s="33"/>
      <c r="F116" s="33"/>
      <c r="G116" s="33"/>
      <c r="H116" s="33"/>
      <c r="I116" s="33"/>
      <c r="J116" s="33"/>
      <c r="K116" s="34">
        <v>16</v>
      </c>
      <c r="L116" s="34">
        <v>12</v>
      </c>
      <c r="M116" s="35"/>
      <c r="N116" s="36">
        <f t="shared" si="5"/>
        <v>0</v>
      </c>
      <c r="O116" s="36">
        <f t="shared" si="6"/>
        <v>0.25</v>
      </c>
      <c r="P116" s="36">
        <f t="shared" si="7"/>
        <v>0</v>
      </c>
      <c r="Q116" s="36">
        <f t="shared" si="8"/>
        <v>0</v>
      </c>
      <c r="R116" s="37">
        <f t="shared" si="9"/>
        <v>0.25</v>
      </c>
      <c r="S116" s="32"/>
      <c r="T116" s="3"/>
    </row>
    <row r="117" spans="1:20">
      <c r="A117" s="24" t="s">
        <v>125</v>
      </c>
      <c r="B117" s="25"/>
      <c r="C117" s="25" t="s">
        <v>127</v>
      </c>
      <c r="D117" s="25"/>
      <c r="E117" s="26"/>
      <c r="F117" s="26"/>
      <c r="G117" s="26"/>
      <c r="H117" s="26"/>
      <c r="I117" s="26"/>
      <c r="J117" s="26"/>
      <c r="K117" s="27">
        <v>15</v>
      </c>
      <c r="L117" s="27">
        <v>10</v>
      </c>
      <c r="M117" s="28"/>
      <c r="N117" s="29">
        <f t="shared" si="5"/>
        <v>0</v>
      </c>
      <c r="O117" s="29">
        <f t="shared" si="6"/>
        <v>0.25</v>
      </c>
      <c r="P117" s="29">
        <f t="shared" si="7"/>
        <v>0</v>
      </c>
      <c r="Q117" s="29">
        <f t="shared" si="8"/>
        <v>0</v>
      </c>
      <c r="R117" s="30">
        <f t="shared" si="9"/>
        <v>0.25</v>
      </c>
      <c r="S117" s="25"/>
      <c r="T117" s="3"/>
    </row>
    <row r="118" spans="1:20">
      <c r="A118" s="31" t="s">
        <v>125</v>
      </c>
      <c r="B118" s="32"/>
      <c r="C118" s="32" t="s">
        <v>128</v>
      </c>
      <c r="D118" s="32"/>
      <c r="E118" s="33"/>
      <c r="F118" s="33"/>
      <c r="G118" s="33"/>
      <c r="H118" s="33"/>
      <c r="I118" s="33"/>
      <c r="J118" s="33"/>
      <c r="K118" s="34">
        <v>16</v>
      </c>
      <c r="L118" s="34">
        <v>12</v>
      </c>
      <c r="M118" s="35"/>
      <c r="N118" s="36">
        <f t="shared" si="5"/>
        <v>0</v>
      </c>
      <c r="O118" s="36">
        <f t="shared" si="6"/>
        <v>0.25</v>
      </c>
      <c r="P118" s="36">
        <f t="shared" si="7"/>
        <v>0</v>
      </c>
      <c r="Q118" s="36">
        <f t="shared" si="8"/>
        <v>0</v>
      </c>
      <c r="R118" s="37">
        <f t="shared" si="9"/>
        <v>0.25</v>
      </c>
      <c r="S118" s="32"/>
      <c r="T118" s="3"/>
    </row>
    <row r="119" spans="1:20">
      <c r="A119" s="24" t="s">
        <v>125</v>
      </c>
      <c r="B119" s="25"/>
      <c r="C119" s="25" t="s">
        <v>129</v>
      </c>
      <c r="D119" s="25"/>
      <c r="E119" s="26"/>
      <c r="F119" s="26"/>
      <c r="G119" s="26"/>
      <c r="H119" s="26"/>
      <c r="I119" s="26"/>
      <c r="J119" s="26"/>
      <c r="K119" s="27">
        <v>16</v>
      </c>
      <c r="L119" s="27">
        <v>12</v>
      </c>
      <c r="M119" s="28">
        <v>1</v>
      </c>
      <c r="N119" s="29">
        <f t="shared" si="5"/>
        <v>16</v>
      </c>
      <c r="O119" s="29">
        <f t="shared" si="6"/>
        <v>0.25</v>
      </c>
      <c r="P119" s="29">
        <f t="shared" si="7"/>
        <v>1.6</v>
      </c>
      <c r="Q119" s="29">
        <f t="shared" si="8"/>
        <v>14.4</v>
      </c>
      <c r="R119" s="30">
        <f t="shared" si="9"/>
        <v>1.85</v>
      </c>
      <c r="S119" s="25"/>
      <c r="T119" s="3"/>
    </row>
    <row r="120" spans="1:20">
      <c r="A120" s="31" t="s">
        <v>125</v>
      </c>
      <c r="B120" s="32"/>
      <c r="C120" s="32" t="s">
        <v>130</v>
      </c>
      <c r="D120" s="32"/>
      <c r="E120" s="33"/>
      <c r="F120" s="33"/>
      <c r="G120" s="33"/>
      <c r="H120" s="33"/>
      <c r="I120" s="33"/>
      <c r="J120" s="33"/>
      <c r="K120" s="34">
        <v>8</v>
      </c>
      <c r="L120" s="34">
        <v>6</v>
      </c>
      <c r="M120" s="35"/>
      <c r="N120" s="36">
        <f t="shared" si="5"/>
        <v>0</v>
      </c>
      <c r="O120" s="36">
        <f t="shared" si="6"/>
        <v>0.25</v>
      </c>
      <c r="P120" s="36">
        <f t="shared" si="7"/>
        <v>0</v>
      </c>
      <c r="Q120" s="36">
        <f t="shared" si="8"/>
        <v>0</v>
      </c>
      <c r="R120" s="37">
        <f t="shared" si="9"/>
        <v>0.25</v>
      </c>
      <c r="S120" s="32"/>
      <c r="T120" s="3"/>
    </row>
    <row r="121" spans="1:20">
      <c r="A121" s="24" t="s">
        <v>125</v>
      </c>
      <c r="B121" s="25"/>
      <c r="C121" s="25" t="s">
        <v>131</v>
      </c>
      <c r="D121" s="25"/>
      <c r="E121" s="26"/>
      <c r="F121" s="26"/>
      <c r="G121" s="26"/>
      <c r="H121" s="26"/>
      <c r="I121" s="26"/>
      <c r="J121" s="26"/>
      <c r="K121" s="27">
        <v>10</v>
      </c>
      <c r="L121" s="27">
        <v>5</v>
      </c>
      <c r="M121" s="28"/>
      <c r="N121" s="29">
        <f t="shared" si="5"/>
        <v>0</v>
      </c>
      <c r="O121" s="29">
        <f t="shared" si="6"/>
        <v>0.25</v>
      </c>
      <c r="P121" s="29">
        <f t="shared" si="7"/>
        <v>0</v>
      </c>
      <c r="Q121" s="29">
        <f t="shared" si="8"/>
        <v>0</v>
      </c>
      <c r="R121" s="30">
        <f t="shared" si="9"/>
        <v>0.25</v>
      </c>
      <c r="S121" s="25"/>
      <c r="T121" s="3"/>
    </row>
    <row r="122" spans="1:20">
      <c r="A122" s="31" t="s">
        <v>125</v>
      </c>
      <c r="B122" s="32"/>
      <c r="C122" s="32" t="s">
        <v>132</v>
      </c>
      <c r="D122" s="32"/>
      <c r="E122" s="33"/>
      <c r="F122" s="33"/>
      <c r="G122" s="33"/>
      <c r="H122" s="33"/>
      <c r="I122" s="33"/>
      <c r="J122" s="33"/>
      <c r="K122" s="34">
        <v>16</v>
      </c>
      <c r="L122" s="34">
        <v>12</v>
      </c>
      <c r="M122" s="35"/>
      <c r="N122" s="36">
        <f t="shared" si="5"/>
        <v>0</v>
      </c>
      <c r="O122" s="36">
        <f t="shared" si="6"/>
        <v>0.25</v>
      </c>
      <c r="P122" s="36">
        <f t="shared" si="7"/>
        <v>0</v>
      </c>
      <c r="Q122" s="36">
        <f t="shared" si="8"/>
        <v>0</v>
      </c>
      <c r="R122" s="37">
        <f t="shared" si="9"/>
        <v>0.25</v>
      </c>
      <c r="S122" s="32"/>
      <c r="T122" s="3"/>
    </row>
    <row r="123" spans="1:20">
      <c r="A123" s="24" t="s">
        <v>125</v>
      </c>
      <c r="B123" s="25"/>
      <c r="C123" s="25" t="s">
        <v>133</v>
      </c>
      <c r="D123" s="25"/>
      <c r="E123" s="26"/>
      <c r="F123" s="26"/>
      <c r="G123" s="26"/>
      <c r="H123" s="26"/>
      <c r="I123" s="26"/>
      <c r="J123" s="26"/>
      <c r="K123" s="27">
        <v>8</v>
      </c>
      <c r="L123" s="27">
        <v>6</v>
      </c>
      <c r="M123" s="28"/>
      <c r="N123" s="29">
        <f t="shared" si="5"/>
        <v>0</v>
      </c>
      <c r="O123" s="29">
        <f t="shared" si="6"/>
        <v>0.25</v>
      </c>
      <c r="P123" s="29">
        <f t="shared" si="7"/>
        <v>0</v>
      </c>
      <c r="Q123" s="29">
        <f t="shared" si="8"/>
        <v>0</v>
      </c>
      <c r="R123" s="30">
        <f t="shared" si="9"/>
        <v>0.25</v>
      </c>
      <c r="S123" s="25"/>
      <c r="T123" s="3"/>
    </row>
    <row r="124" spans="1:20">
      <c r="A124" s="31" t="s">
        <v>125</v>
      </c>
      <c r="B124" s="32"/>
      <c r="C124" s="32" t="s">
        <v>134</v>
      </c>
      <c r="D124" s="32"/>
      <c r="E124" s="33"/>
      <c r="F124" s="33"/>
      <c r="G124" s="33"/>
      <c r="H124" s="33"/>
      <c r="I124" s="33"/>
      <c r="J124" s="33"/>
      <c r="K124" s="34">
        <v>16</v>
      </c>
      <c r="L124" s="34">
        <v>12</v>
      </c>
      <c r="M124" s="35">
        <v>2</v>
      </c>
      <c r="N124" s="36">
        <f t="shared" si="5"/>
        <v>12</v>
      </c>
      <c r="O124" s="36">
        <f t="shared" si="6"/>
        <v>0.25</v>
      </c>
      <c r="P124" s="36">
        <f t="shared" si="7"/>
        <v>1.2000000000000002</v>
      </c>
      <c r="Q124" s="36">
        <f t="shared" si="8"/>
        <v>10.8</v>
      </c>
      <c r="R124" s="37">
        <f t="shared" si="9"/>
        <v>1.4500000000000002</v>
      </c>
      <c r="S124" s="32"/>
      <c r="T124" s="3"/>
    </row>
    <row r="125" spans="1:20">
      <c r="A125" s="24" t="s">
        <v>125</v>
      </c>
      <c r="B125" s="25"/>
      <c r="C125" s="25" t="s">
        <v>135</v>
      </c>
      <c r="D125" s="25"/>
      <c r="E125" s="26"/>
      <c r="F125" s="26"/>
      <c r="G125" s="26"/>
      <c r="H125" s="26"/>
      <c r="I125" s="26"/>
      <c r="J125" s="26"/>
      <c r="K125" s="27">
        <v>60</v>
      </c>
      <c r="L125" s="27">
        <v>50</v>
      </c>
      <c r="M125" s="28"/>
      <c r="N125" s="29">
        <f t="shared" si="5"/>
        <v>0</v>
      </c>
      <c r="O125" s="29">
        <f t="shared" si="6"/>
        <v>0.25</v>
      </c>
      <c r="P125" s="29">
        <f t="shared" si="7"/>
        <v>0</v>
      </c>
      <c r="Q125" s="29">
        <f t="shared" si="8"/>
        <v>0</v>
      </c>
      <c r="R125" s="30">
        <f t="shared" si="9"/>
        <v>0.25</v>
      </c>
      <c r="S125" s="25"/>
      <c r="T125" s="3"/>
    </row>
    <row r="126" spans="1:20">
      <c r="A126" s="31" t="s">
        <v>125</v>
      </c>
      <c r="B126" s="32"/>
      <c r="C126" s="32" t="s">
        <v>136</v>
      </c>
      <c r="D126" s="32"/>
      <c r="E126" s="33"/>
      <c r="F126" s="33"/>
      <c r="G126" s="33"/>
      <c r="H126" s="33"/>
      <c r="I126" s="33"/>
      <c r="J126" s="33"/>
      <c r="K126" s="34">
        <v>8</v>
      </c>
      <c r="L126" s="34">
        <v>6</v>
      </c>
      <c r="M126" s="35"/>
      <c r="N126" s="36">
        <f t="shared" si="5"/>
        <v>0</v>
      </c>
      <c r="O126" s="36">
        <f t="shared" si="6"/>
        <v>0.25</v>
      </c>
      <c r="P126" s="36">
        <f t="shared" si="7"/>
        <v>0</v>
      </c>
      <c r="Q126" s="36">
        <f t="shared" si="8"/>
        <v>0</v>
      </c>
      <c r="R126" s="37">
        <f t="shared" si="9"/>
        <v>0.25</v>
      </c>
      <c r="S126" s="32"/>
      <c r="T126" s="3"/>
    </row>
    <row r="127" spans="1:20">
      <c r="A127" s="24" t="s">
        <v>125</v>
      </c>
      <c r="B127" s="25"/>
      <c r="C127" s="25" t="s">
        <v>137</v>
      </c>
      <c r="D127" s="25"/>
      <c r="E127" s="26"/>
      <c r="F127" s="26"/>
      <c r="G127" s="26"/>
      <c r="H127" s="26"/>
      <c r="I127" s="26"/>
      <c r="J127" s="26"/>
      <c r="K127" s="27">
        <v>20</v>
      </c>
      <c r="L127" s="27">
        <v>15</v>
      </c>
      <c r="M127" s="28"/>
      <c r="N127" s="29">
        <f t="shared" si="5"/>
        <v>0</v>
      </c>
      <c r="O127" s="29">
        <f t="shared" si="6"/>
        <v>0.25</v>
      </c>
      <c r="P127" s="29">
        <f t="shared" si="7"/>
        <v>0</v>
      </c>
      <c r="Q127" s="29">
        <f t="shared" si="8"/>
        <v>0</v>
      </c>
      <c r="R127" s="30">
        <f t="shared" si="9"/>
        <v>0.25</v>
      </c>
      <c r="S127" s="25"/>
      <c r="T127" s="3"/>
    </row>
    <row r="128" spans="1:20">
      <c r="A128" s="31" t="s">
        <v>125</v>
      </c>
      <c r="B128" s="32"/>
      <c r="C128" s="32" t="s">
        <v>138</v>
      </c>
      <c r="D128" s="32"/>
      <c r="E128" s="33"/>
      <c r="F128" s="33"/>
      <c r="G128" s="33"/>
      <c r="H128" s="33"/>
      <c r="I128" s="33"/>
      <c r="J128" s="33"/>
      <c r="K128" s="34">
        <v>10</v>
      </c>
      <c r="L128" s="34">
        <v>6</v>
      </c>
      <c r="M128" s="35"/>
      <c r="N128" s="36">
        <f t="shared" si="5"/>
        <v>0</v>
      </c>
      <c r="O128" s="36">
        <f t="shared" si="6"/>
        <v>0.25</v>
      </c>
      <c r="P128" s="36">
        <f t="shared" si="7"/>
        <v>0</v>
      </c>
      <c r="Q128" s="36">
        <f t="shared" si="8"/>
        <v>0</v>
      </c>
      <c r="R128" s="37">
        <f t="shared" si="9"/>
        <v>0.25</v>
      </c>
      <c r="S128" s="32"/>
      <c r="T128" s="3"/>
    </row>
    <row r="129" spans="1:20">
      <c r="A129" s="24" t="s">
        <v>125</v>
      </c>
      <c r="B129" s="25"/>
      <c r="C129" s="25" t="s">
        <v>139</v>
      </c>
      <c r="D129" s="25"/>
      <c r="E129" s="26"/>
      <c r="F129" s="26"/>
      <c r="G129" s="26"/>
      <c r="H129" s="26"/>
      <c r="I129" s="26"/>
      <c r="J129" s="26"/>
      <c r="K129" s="27">
        <v>5</v>
      </c>
      <c r="L129" s="27">
        <v>3</v>
      </c>
      <c r="M129" s="28"/>
      <c r="N129" s="29">
        <f t="shared" si="5"/>
        <v>0</v>
      </c>
      <c r="O129" s="29">
        <f t="shared" si="6"/>
        <v>0.25</v>
      </c>
      <c r="P129" s="29">
        <f t="shared" si="7"/>
        <v>0</v>
      </c>
      <c r="Q129" s="29">
        <f t="shared" si="8"/>
        <v>0</v>
      </c>
      <c r="R129" s="30">
        <f t="shared" si="9"/>
        <v>0.25</v>
      </c>
      <c r="S129" s="25"/>
      <c r="T129" s="3"/>
    </row>
    <row r="130" spans="1:20">
      <c r="A130" s="31" t="s">
        <v>125</v>
      </c>
      <c r="B130" s="32"/>
      <c r="C130" s="32" t="s">
        <v>140</v>
      </c>
      <c r="D130" s="32"/>
      <c r="E130" s="33"/>
      <c r="F130" s="33"/>
      <c r="G130" s="33"/>
      <c r="H130" s="33"/>
      <c r="I130" s="33"/>
      <c r="J130" s="33"/>
      <c r="K130" s="34">
        <v>10</v>
      </c>
      <c r="L130" s="34">
        <v>6</v>
      </c>
      <c r="M130" s="35"/>
      <c r="N130" s="36">
        <f t="shared" ref="N130:N159" si="10">IF(M130=1,K130,IF(M130=2,L130,0))</f>
        <v>0</v>
      </c>
      <c r="O130" s="36">
        <f t="shared" ref="O130:O159" si="11">IF(K130&gt;0,0.25,0)</f>
        <v>0.25</v>
      </c>
      <c r="P130" s="36">
        <f t="shared" ref="P130:P159" si="12">IF(N130&gt;80,8,N130*0.1)</f>
        <v>0</v>
      </c>
      <c r="Q130" s="36">
        <f t="shared" ref="Q130:Q159" si="13">+N130-P130</f>
        <v>0</v>
      </c>
      <c r="R130" s="37">
        <f t="shared" ref="R130:R159" si="14">+O130+P130</f>
        <v>0.25</v>
      </c>
      <c r="S130" s="32"/>
      <c r="T130" s="3"/>
    </row>
    <row r="131" spans="1:20">
      <c r="A131" s="24" t="s">
        <v>143</v>
      </c>
      <c r="B131" s="25"/>
      <c r="C131" s="25" t="s">
        <v>144</v>
      </c>
      <c r="D131" s="25"/>
      <c r="E131" s="26"/>
      <c r="F131" s="26"/>
      <c r="G131" s="26"/>
      <c r="H131" s="26"/>
      <c r="I131" s="26"/>
      <c r="J131" s="26"/>
      <c r="K131" s="27">
        <v>12</v>
      </c>
      <c r="L131" s="27">
        <v>8</v>
      </c>
      <c r="M131" s="28">
        <v>2</v>
      </c>
      <c r="N131" s="29">
        <f t="shared" si="10"/>
        <v>8</v>
      </c>
      <c r="O131" s="29">
        <f t="shared" si="11"/>
        <v>0.25</v>
      </c>
      <c r="P131" s="29">
        <f t="shared" si="12"/>
        <v>0.8</v>
      </c>
      <c r="Q131" s="29">
        <f t="shared" si="13"/>
        <v>7.2</v>
      </c>
      <c r="R131" s="30">
        <f t="shared" si="14"/>
        <v>1.05</v>
      </c>
      <c r="S131" s="25"/>
      <c r="T131" s="3"/>
    </row>
    <row r="132" spans="1:20">
      <c r="A132" s="31" t="s">
        <v>143</v>
      </c>
      <c r="B132" s="32"/>
      <c r="C132" s="32" t="s">
        <v>145</v>
      </c>
      <c r="D132" s="32"/>
      <c r="E132" s="33"/>
      <c r="F132" s="33"/>
      <c r="G132" s="33"/>
      <c r="H132" s="33"/>
      <c r="I132" s="33"/>
      <c r="J132" s="33"/>
      <c r="K132" s="34">
        <v>6</v>
      </c>
      <c r="L132" s="34">
        <v>3</v>
      </c>
      <c r="M132" s="35"/>
      <c r="N132" s="36">
        <f t="shared" si="10"/>
        <v>0</v>
      </c>
      <c r="O132" s="36">
        <f t="shared" si="11"/>
        <v>0.25</v>
      </c>
      <c r="P132" s="36">
        <f t="shared" si="12"/>
        <v>0</v>
      </c>
      <c r="Q132" s="36">
        <f t="shared" si="13"/>
        <v>0</v>
      </c>
      <c r="R132" s="37">
        <f t="shared" si="14"/>
        <v>0.25</v>
      </c>
      <c r="S132" s="32"/>
      <c r="T132" s="3"/>
    </row>
    <row r="133" spans="1:20">
      <c r="A133" s="24" t="s">
        <v>143</v>
      </c>
      <c r="B133" s="25"/>
      <c r="C133" s="25" t="s">
        <v>146</v>
      </c>
      <c r="D133" s="25"/>
      <c r="E133" s="26"/>
      <c r="F133" s="26"/>
      <c r="G133" s="26"/>
      <c r="H133" s="26"/>
      <c r="I133" s="26"/>
      <c r="J133" s="26"/>
      <c r="K133" s="27">
        <v>15</v>
      </c>
      <c r="L133" s="27">
        <v>12</v>
      </c>
      <c r="M133" s="28">
        <v>1</v>
      </c>
      <c r="N133" s="29">
        <f t="shared" si="10"/>
        <v>15</v>
      </c>
      <c r="O133" s="29">
        <f t="shared" si="11"/>
        <v>0.25</v>
      </c>
      <c r="P133" s="29">
        <f t="shared" si="12"/>
        <v>1.5</v>
      </c>
      <c r="Q133" s="29">
        <f t="shared" si="13"/>
        <v>13.5</v>
      </c>
      <c r="R133" s="30">
        <f t="shared" si="14"/>
        <v>1.75</v>
      </c>
      <c r="S133" s="25"/>
      <c r="T133" s="3"/>
    </row>
    <row r="134" spans="1:20">
      <c r="A134" s="31" t="s">
        <v>143</v>
      </c>
      <c r="B134" s="32"/>
      <c r="C134" s="32" t="s">
        <v>147</v>
      </c>
      <c r="D134" s="32"/>
      <c r="E134" s="33"/>
      <c r="F134" s="33"/>
      <c r="G134" s="33"/>
      <c r="H134" s="33"/>
      <c r="I134" s="33"/>
      <c r="J134" s="33"/>
      <c r="K134" s="34">
        <v>16</v>
      </c>
      <c r="L134" s="34">
        <v>14</v>
      </c>
      <c r="M134" s="35"/>
      <c r="N134" s="36">
        <f t="shared" si="10"/>
        <v>0</v>
      </c>
      <c r="O134" s="36">
        <f t="shared" si="11"/>
        <v>0.25</v>
      </c>
      <c r="P134" s="36">
        <f t="shared" si="12"/>
        <v>0</v>
      </c>
      <c r="Q134" s="36">
        <f t="shared" si="13"/>
        <v>0</v>
      </c>
      <c r="R134" s="37">
        <f t="shared" si="14"/>
        <v>0.25</v>
      </c>
      <c r="S134" s="32"/>
      <c r="T134" s="3"/>
    </row>
    <row r="135" spans="1:20">
      <c r="A135" s="24" t="s">
        <v>143</v>
      </c>
      <c r="B135" s="25"/>
      <c r="C135" s="25" t="s">
        <v>148</v>
      </c>
      <c r="D135" s="25"/>
      <c r="E135" s="26"/>
      <c r="F135" s="26"/>
      <c r="G135" s="26"/>
      <c r="H135" s="26"/>
      <c r="I135" s="26"/>
      <c r="J135" s="26"/>
      <c r="K135" s="27">
        <v>10</v>
      </c>
      <c r="L135" s="27">
        <v>8</v>
      </c>
      <c r="M135" s="28"/>
      <c r="N135" s="29">
        <f t="shared" si="10"/>
        <v>0</v>
      </c>
      <c r="O135" s="29">
        <f t="shared" si="11"/>
        <v>0.25</v>
      </c>
      <c r="P135" s="29">
        <f t="shared" si="12"/>
        <v>0</v>
      </c>
      <c r="Q135" s="29">
        <f t="shared" si="13"/>
        <v>0</v>
      </c>
      <c r="R135" s="30">
        <f t="shared" si="14"/>
        <v>0.25</v>
      </c>
      <c r="S135" s="25"/>
      <c r="T135" s="3"/>
    </row>
    <row r="136" spans="1:20">
      <c r="A136" s="31" t="s">
        <v>143</v>
      </c>
      <c r="B136" s="32"/>
      <c r="C136" s="32" t="s">
        <v>149</v>
      </c>
      <c r="D136" s="32"/>
      <c r="E136" s="33"/>
      <c r="F136" s="33"/>
      <c r="G136" s="33"/>
      <c r="H136" s="33"/>
      <c r="I136" s="33"/>
      <c r="J136" s="33"/>
      <c r="K136" s="34">
        <v>12</v>
      </c>
      <c r="L136" s="34">
        <v>8</v>
      </c>
      <c r="M136" s="35"/>
      <c r="N136" s="36">
        <f t="shared" si="10"/>
        <v>0</v>
      </c>
      <c r="O136" s="36">
        <f t="shared" si="11"/>
        <v>0.25</v>
      </c>
      <c r="P136" s="36">
        <f t="shared" si="12"/>
        <v>0</v>
      </c>
      <c r="Q136" s="36">
        <f t="shared" si="13"/>
        <v>0</v>
      </c>
      <c r="R136" s="37">
        <f t="shared" si="14"/>
        <v>0.25</v>
      </c>
      <c r="S136" s="32"/>
      <c r="T136" s="3"/>
    </row>
    <row r="137" spans="1:20">
      <c r="A137" s="24" t="s">
        <v>143</v>
      </c>
      <c r="B137" s="25"/>
      <c r="C137" s="25" t="s">
        <v>150</v>
      </c>
      <c r="D137" s="25"/>
      <c r="E137" s="26"/>
      <c r="F137" s="26"/>
      <c r="G137" s="26"/>
      <c r="H137" s="26"/>
      <c r="I137" s="26"/>
      <c r="J137" s="26"/>
      <c r="K137" s="27">
        <v>30</v>
      </c>
      <c r="L137" s="27">
        <v>22</v>
      </c>
      <c r="M137" s="28"/>
      <c r="N137" s="29">
        <f t="shared" si="10"/>
        <v>0</v>
      </c>
      <c r="O137" s="29">
        <f t="shared" si="11"/>
        <v>0.25</v>
      </c>
      <c r="P137" s="29">
        <f t="shared" si="12"/>
        <v>0</v>
      </c>
      <c r="Q137" s="29">
        <f t="shared" si="13"/>
        <v>0</v>
      </c>
      <c r="R137" s="30">
        <f t="shared" si="14"/>
        <v>0.25</v>
      </c>
      <c r="S137" s="25"/>
      <c r="T137" s="3"/>
    </row>
    <row r="138" spans="1:20">
      <c r="A138" s="31" t="s">
        <v>143</v>
      </c>
      <c r="B138" s="32"/>
      <c r="C138" s="32" t="s">
        <v>62</v>
      </c>
      <c r="D138" s="32"/>
      <c r="E138" s="33"/>
      <c r="F138" s="33"/>
      <c r="G138" s="33"/>
      <c r="H138" s="33"/>
      <c r="I138" s="33"/>
      <c r="J138" s="33"/>
      <c r="K138" s="34">
        <v>35</v>
      </c>
      <c r="L138" s="34">
        <v>26</v>
      </c>
      <c r="M138" s="35"/>
      <c r="N138" s="36">
        <f t="shared" si="10"/>
        <v>0</v>
      </c>
      <c r="O138" s="36">
        <f t="shared" si="11"/>
        <v>0.25</v>
      </c>
      <c r="P138" s="36">
        <f t="shared" si="12"/>
        <v>0</v>
      </c>
      <c r="Q138" s="36">
        <f t="shared" si="13"/>
        <v>0</v>
      </c>
      <c r="R138" s="37">
        <f t="shared" si="14"/>
        <v>0.25</v>
      </c>
      <c r="S138" s="32"/>
      <c r="T138" s="3"/>
    </row>
    <row r="139" spans="1:20">
      <c r="A139" s="24" t="s">
        <v>143</v>
      </c>
      <c r="B139" s="25"/>
      <c r="C139" s="25" t="s">
        <v>151</v>
      </c>
      <c r="D139" s="25"/>
      <c r="E139" s="26"/>
      <c r="F139" s="26"/>
      <c r="G139" s="26"/>
      <c r="H139" s="26"/>
      <c r="I139" s="26"/>
      <c r="J139" s="26"/>
      <c r="K139" s="27">
        <v>50</v>
      </c>
      <c r="L139" s="27">
        <v>50</v>
      </c>
      <c r="M139" s="28"/>
      <c r="N139" s="29">
        <f t="shared" si="10"/>
        <v>0</v>
      </c>
      <c r="O139" s="29">
        <f t="shared" si="11"/>
        <v>0.25</v>
      </c>
      <c r="P139" s="29">
        <f t="shared" si="12"/>
        <v>0</v>
      </c>
      <c r="Q139" s="29">
        <f t="shared" si="13"/>
        <v>0</v>
      </c>
      <c r="R139" s="30">
        <f t="shared" si="14"/>
        <v>0.25</v>
      </c>
      <c r="S139" s="25"/>
      <c r="T139" s="3"/>
    </row>
    <row r="140" spans="1:20">
      <c r="A140" s="31" t="s">
        <v>143</v>
      </c>
      <c r="B140" s="32"/>
      <c r="C140" s="32" t="s">
        <v>152</v>
      </c>
      <c r="D140" s="32"/>
      <c r="E140" s="33"/>
      <c r="F140" s="33"/>
      <c r="G140" s="33"/>
      <c r="H140" s="33"/>
      <c r="I140" s="33"/>
      <c r="J140" s="33"/>
      <c r="K140" s="34">
        <v>28</v>
      </c>
      <c r="L140" s="34">
        <v>20</v>
      </c>
      <c r="M140" s="35"/>
      <c r="N140" s="36">
        <f t="shared" si="10"/>
        <v>0</v>
      </c>
      <c r="O140" s="36">
        <f t="shared" si="11"/>
        <v>0.25</v>
      </c>
      <c r="P140" s="36">
        <f t="shared" si="12"/>
        <v>0</v>
      </c>
      <c r="Q140" s="36">
        <f t="shared" si="13"/>
        <v>0</v>
      </c>
      <c r="R140" s="37">
        <f t="shared" si="14"/>
        <v>0.25</v>
      </c>
      <c r="S140" s="32"/>
      <c r="T140" s="3"/>
    </row>
    <row r="141" spans="1:20">
      <c r="A141" s="24" t="s">
        <v>153</v>
      </c>
      <c r="B141" s="25"/>
      <c r="C141" s="25" t="s">
        <v>154</v>
      </c>
      <c r="D141" s="25"/>
      <c r="E141" s="26"/>
      <c r="F141" s="26"/>
      <c r="G141" s="26"/>
      <c r="H141" s="26"/>
      <c r="I141" s="26"/>
      <c r="J141" s="26"/>
      <c r="K141" s="27">
        <v>15</v>
      </c>
      <c r="L141" s="27">
        <v>15</v>
      </c>
      <c r="M141" s="28"/>
      <c r="N141" s="29">
        <f t="shared" si="10"/>
        <v>0</v>
      </c>
      <c r="O141" s="29">
        <f t="shared" si="11"/>
        <v>0.25</v>
      </c>
      <c r="P141" s="29">
        <f t="shared" si="12"/>
        <v>0</v>
      </c>
      <c r="Q141" s="29">
        <f t="shared" si="13"/>
        <v>0</v>
      </c>
      <c r="R141" s="30">
        <f t="shared" si="14"/>
        <v>0.25</v>
      </c>
      <c r="S141" s="25"/>
      <c r="T141" s="3"/>
    </row>
    <row r="142" spans="1:20">
      <c r="A142" s="31" t="s">
        <v>153</v>
      </c>
      <c r="B142" s="32"/>
      <c r="C142" s="32" t="s">
        <v>155</v>
      </c>
      <c r="D142" s="32"/>
      <c r="E142" s="33"/>
      <c r="F142" s="33"/>
      <c r="G142" s="33"/>
      <c r="H142" s="33"/>
      <c r="I142" s="33"/>
      <c r="J142" s="33"/>
      <c r="K142" s="34">
        <v>10</v>
      </c>
      <c r="L142" s="34">
        <v>10</v>
      </c>
      <c r="M142" s="35"/>
      <c r="N142" s="36">
        <f t="shared" si="10"/>
        <v>0</v>
      </c>
      <c r="O142" s="36">
        <f t="shared" si="11"/>
        <v>0.25</v>
      </c>
      <c r="P142" s="36">
        <f t="shared" si="12"/>
        <v>0</v>
      </c>
      <c r="Q142" s="36">
        <f t="shared" si="13"/>
        <v>0</v>
      </c>
      <c r="R142" s="37">
        <f t="shared" si="14"/>
        <v>0.25</v>
      </c>
      <c r="S142" s="32"/>
      <c r="T142" s="3"/>
    </row>
    <row r="143" spans="1:20">
      <c r="A143" s="24" t="s">
        <v>153</v>
      </c>
      <c r="B143" s="25"/>
      <c r="C143" s="25" t="s">
        <v>101</v>
      </c>
      <c r="D143" s="25"/>
      <c r="E143" s="26"/>
      <c r="F143" s="26"/>
      <c r="G143" s="26"/>
      <c r="H143" s="26"/>
      <c r="I143" s="26"/>
      <c r="J143" s="26"/>
      <c r="K143" s="27">
        <v>7</v>
      </c>
      <c r="L143" s="27">
        <v>7</v>
      </c>
      <c r="M143" s="28"/>
      <c r="N143" s="29">
        <f t="shared" si="10"/>
        <v>0</v>
      </c>
      <c r="O143" s="29">
        <f t="shared" si="11"/>
        <v>0.25</v>
      </c>
      <c r="P143" s="29">
        <f t="shared" si="12"/>
        <v>0</v>
      </c>
      <c r="Q143" s="29">
        <f t="shared" si="13"/>
        <v>0</v>
      </c>
      <c r="R143" s="30">
        <f t="shared" si="14"/>
        <v>0.25</v>
      </c>
      <c r="S143" s="25"/>
      <c r="T143" s="3"/>
    </row>
    <row r="144" spans="1:20">
      <c r="A144" s="31" t="s">
        <v>143</v>
      </c>
      <c r="B144" s="32"/>
      <c r="C144" s="32" t="s">
        <v>156</v>
      </c>
      <c r="D144" s="32"/>
      <c r="E144" s="33"/>
      <c r="F144" s="33"/>
      <c r="G144" s="33"/>
      <c r="H144" s="33"/>
      <c r="I144" s="33"/>
      <c r="J144" s="33"/>
      <c r="K144" s="34">
        <v>30</v>
      </c>
      <c r="L144" s="34">
        <v>25</v>
      </c>
      <c r="M144" s="35"/>
      <c r="N144" s="36">
        <f t="shared" si="10"/>
        <v>0</v>
      </c>
      <c r="O144" s="36">
        <f t="shared" si="11"/>
        <v>0.25</v>
      </c>
      <c r="P144" s="36">
        <f t="shared" si="12"/>
        <v>0</v>
      </c>
      <c r="Q144" s="36">
        <f t="shared" si="13"/>
        <v>0</v>
      </c>
      <c r="R144" s="37">
        <f t="shared" si="14"/>
        <v>0.25</v>
      </c>
      <c r="S144" s="32"/>
      <c r="T144" s="3"/>
    </row>
    <row r="145" spans="1:20">
      <c r="A145" s="24" t="s">
        <v>143</v>
      </c>
      <c r="B145" s="25"/>
      <c r="C145" s="25" t="s">
        <v>8</v>
      </c>
      <c r="D145" s="25"/>
      <c r="E145" s="26"/>
      <c r="F145" s="26"/>
      <c r="G145" s="26"/>
      <c r="H145" s="26"/>
      <c r="I145" s="26"/>
      <c r="J145" s="26"/>
      <c r="K145" s="27">
        <v>22</v>
      </c>
      <c r="L145" s="27">
        <v>16</v>
      </c>
      <c r="M145" s="28"/>
      <c r="N145" s="29">
        <f t="shared" si="10"/>
        <v>0</v>
      </c>
      <c r="O145" s="29">
        <f t="shared" si="11"/>
        <v>0.25</v>
      </c>
      <c r="P145" s="29">
        <f t="shared" si="12"/>
        <v>0</v>
      </c>
      <c r="Q145" s="29">
        <f t="shared" si="13"/>
        <v>0</v>
      </c>
      <c r="R145" s="30">
        <f t="shared" si="14"/>
        <v>0.25</v>
      </c>
      <c r="S145" s="25"/>
      <c r="T145" s="3"/>
    </row>
    <row r="146" spans="1:20">
      <c r="A146" s="31" t="s">
        <v>143</v>
      </c>
      <c r="B146" s="32"/>
      <c r="C146" s="32" t="s">
        <v>157</v>
      </c>
      <c r="D146" s="32"/>
      <c r="E146" s="33"/>
      <c r="F146" s="33"/>
      <c r="G146" s="33"/>
      <c r="H146" s="33"/>
      <c r="I146" s="33"/>
      <c r="J146" s="33"/>
      <c r="K146" s="34">
        <v>35</v>
      </c>
      <c r="L146" s="34">
        <v>25</v>
      </c>
      <c r="M146" s="35"/>
      <c r="N146" s="36">
        <f t="shared" si="10"/>
        <v>0</v>
      </c>
      <c r="O146" s="36">
        <f t="shared" si="11"/>
        <v>0.25</v>
      </c>
      <c r="P146" s="36">
        <f t="shared" si="12"/>
        <v>0</v>
      </c>
      <c r="Q146" s="36">
        <f t="shared" si="13"/>
        <v>0</v>
      </c>
      <c r="R146" s="37">
        <f t="shared" si="14"/>
        <v>0.25</v>
      </c>
      <c r="S146" s="32"/>
      <c r="T146" s="3"/>
    </row>
    <row r="147" spans="1:20">
      <c r="A147" s="24" t="s">
        <v>143</v>
      </c>
      <c r="B147" s="25"/>
      <c r="C147" s="25" t="s">
        <v>158</v>
      </c>
      <c r="D147" s="25"/>
      <c r="E147" s="26"/>
      <c r="F147" s="26"/>
      <c r="G147" s="26"/>
      <c r="H147" s="26"/>
      <c r="I147" s="26"/>
      <c r="J147" s="26"/>
      <c r="K147" s="27">
        <v>12</v>
      </c>
      <c r="L147" s="27">
        <v>9</v>
      </c>
      <c r="M147" s="28"/>
      <c r="N147" s="29">
        <f t="shared" si="10"/>
        <v>0</v>
      </c>
      <c r="O147" s="29">
        <f t="shared" si="11"/>
        <v>0.25</v>
      </c>
      <c r="P147" s="29">
        <f t="shared" si="12"/>
        <v>0</v>
      </c>
      <c r="Q147" s="29">
        <f t="shared" si="13"/>
        <v>0</v>
      </c>
      <c r="R147" s="30">
        <f t="shared" si="14"/>
        <v>0.25</v>
      </c>
      <c r="S147" s="25"/>
      <c r="T147" s="3"/>
    </row>
    <row r="148" spans="1:20">
      <c r="A148" s="31" t="s">
        <v>143</v>
      </c>
      <c r="B148" s="32"/>
      <c r="C148" s="32" t="s">
        <v>159</v>
      </c>
      <c r="D148" s="32"/>
      <c r="E148" s="33"/>
      <c r="F148" s="33"/>
      <c r="G148" s="33"/>
      <c r="H148" s="33"/>
      <c r="I148" s="33"/>
      <c r="J148" s="33"/>
      <c r="K148" s="34">
        <v>50</v>
      </c>
      <c r="L148" s="34">
        <v>42</v>
      </c>
      <c r="M148" s="35"/>
      <c r="N148" s="36">
        <f t="shared" si="10"/>
        <v>0</v>
      </c>
      <c r="O148" s="36">
        <f t="shared" si="11"/>
        <v>0.25</v>
      </c>
      <c r="P148" s="36">
        <f t="shared" si="12"/>
        <v>0</v>
      </c>
      <c r="Q148" s="36">
        <f t="shared" si="13"/>
        <v>0</v>
      </c>
      <c r="R148" s="37">
        <f t="shared" si="14"/>
        <v>0.25</v>
      </c>
      <c r="S148" s="32"/>
      <c r="T148" s="3"/>
    </row>
    <row r="149" spans="1:20">
      <c r="A149" s="24" t="s">
        <v>143</v>
      </c>
      <c r="B149" s="25"/>
      <c r="C149" s="25" t="s">
        <v>160</v>
      </c>
      <c r="D149" s="25"/>
      <c r="E149" s="26"/>
      <c r="F149" s="26"/>
      <c r="G149" s="26"/>
      <c r="H149" s="26"/>
      <c r="I149" s="26"/>
      <c r="J149" s="26"/>
      <c r="K149" s="27">
        <v>16</v>
      </c>
      <c r="L149" s="27">
        <v>13</v>
      </c>
      <c r="M149" s="28"/>
      <c r="N149" s="29">
        <f t="shared" si="10"/>
        <v>0</v>
      </c>
      <c r="O149" s="29">
        <f t="shared" si="11"/>
        <v>0.25</v>
      </c>
      <c r="P149" s="29">
        <f t="shared" si="12"/>
        <v>0</v>
      </c>
      <c r="Q149" s="29">
        <f t="shared" si="13"/>
        <v>0</v>
      </c>
      <c r="R149" s="30">
        <f t="shared" si="14"/>
        <v>0.25</v>
      </c>
      <c r="S149" s="25"/>
      <c r="T149" s="3"/>
    </row>
    <row r="150" spans="1:20">
      <c r="A150" s="31" t="s">
        <v>143</v>
      </c>
      <c r="B150" s="32"/>
      <c r="C150" s="32" t="s">
        <v>161</v>
      </c>
      <c r="D150" s="32"/>
      <c r="E150" s="33"/>
      <c r="F150" s="33"/>
      <c r="G150" s="33"/>
      <c r="H150" s="33"/>
      <c r="I150" s="33"/>
      <c r="J150" s="33"/>
      <c r="K150" s="34">
        <v>20</v>
      </c>
      <c r="L150" s="34">
        <v>15</v>
      </c>
      <c r="M150" s="35"/>
      <c r="N150" s="36">
        <f t="shared" si="10"/>
        <v>0</v>
      </c>
      <c r="O150" s="36">
        <f t="shared" si="11"/>
        <v>0.25</v>
      </c>
      <c r="P150" s="36">
        <f t="shared" si="12"/>
        <v>0</v>
      </c>
      <c r="Q150" s="36">
        <f t="shared" si="13"/>
        <v>0</v>
      </c>
      <c r="R150" s="37">
        <f t="shared" si="14"/>
        <v>0.25</v>
      </c>
      <c r="S150" s="32"/>
      <c r="T150" s="3"/>
    </row>
    <row r="151" spans="1:20">
      <c r="A151" s="24" t="s">
        <v>143</v>
      </c>
      <c r="B151" s="25"/>
      <c r="C151" s="25" t="s">
        <v>162</v>
      </c>
      <c r="D151" s="25"/>
      <c r="E151" s="26"/>
      <c r="F151" s="26"/>
      <c r="G151" s="26"/>
      <c r="H151" s="26"/>
      <c r="I151" s="26"/>
      <c r="J151" s="26"/>
      <c r="K151" s="27">
        <v>30</v>
      </c>
      <c r="L151" s="27">
        <v>20</v>
      </c>
      <c r="M151" s="28">
        <v>2</v>
      </c>
      <c r="N151" s="29">
        <f t="shared" si="10"/>
        <v>20</v>
      </c>
      <c r="O151" s="29">
        <f t="shared" si="11"/>
        <v>0.25</v>
      </c>
      <c r="P151" s="29">
        <f t="shared" si="12"/>
        <v>2</v>
      </c>
      <c r="Q151" s="29">
        <f t="shared" si="13"/>
        <v>18</v>
      </c>
      <c r="R151" s="30">
        <f t="shared" si="14"/>
        <v>2.25</v>
      </c>
      <c r="S151" s="25"/>
      <c r="T151" s="3"/>
    </row>
    <row r="152" spans="1:20">
      <c r="A152" s="31" t="s">
        <v>143</v>
      </c>
      <c r="B152" s="32"/>
      <c r="C152" s="32" t="s">
        <v>163</v>
      </c>
      <c r="D152" s="32"/>
      <c r="E152" s="33"/>
      <c r="F152" s="33"/>
      <c r="G152" s="33"/>
      <c r="H152" s="33"/>
      <c r="I152" s="33"/>
      <c r="J152" s="33"/>
      <c r="K152" s="34">
        <v>30</v>
      </c>
      <c r="L152" s="34">
        <v>25</v>
      </c>
      <c r="M152" s="35"/>
      <c r="N152" s="36">
        <f t="shared" si="10"/>
        <v>0</v>
      </c>
      <c r="O152" s="36">
        <f t="shared" si="11"/>
        <v>0.25</v>
      </c>
      <c r="P152" s="36">
        <f t="shared" si="12"/>
        <v>0</v>
      </c>
      <c r="Q152" s="36">
        <f t="shared" si="13"/>
        <v>0</v>
      </c>
      <c r="R152" s="37">
        <f t="shared" si="14"/>
        <v>0.25</v>
      </c>
      <c r="S152" s="32"/>
      <c r="T152" s="3"/>
    </row>
    <row r="153" spans="1:20">
      <c r="A153" s="24" t="s">
        <v>143</v>
      </c>
      <c r="B153" s="25"/>
      <c r="C153" s="25" t="s">
        <v>164</v>
      </c>
      <c r="D153" s="25"/>
      <c r="E153" s="26"/>
      <c r="F153" s="26"/>
      <c r="G153" s="26"/>
      <c r="H153" s="26"/>
      <c r="I153" s="26"/>
      <c r="J153" s="26"/>
      <c r="K153" s="27">
        <v>28</v>
      </c>
      <c r="L153" s="27">
        <v>20</v>
      </c>
      <c r="M153" s="28"/>
      <c r="N153" s="29">
        <f t="shared" si="10"/>
        <v>0</v>
      </c>
      <c r="O153" s="29">
        <f t="shared" si="11"/>
        <v>0.25</v>
      </c>
      <c r="P153" s="29">
        <f t="shared" si="12"/>
        <v>0</v>
      </c>
      <c r="Q153" s="29">
        <f t="shared" si="13"/>
        <v>0</v>
      </c>
      <c r="R153" s="30">
        <f t="shared" si="14"/>
        <v>0.25</v>
      </c>
      <c r="S153" s="25"/>
      <c r="T153" s="3"/>
    </row>
    <row r="154" spans="1:20">
      <c r="A154" s="31" t="s">
        <v>143</v>
      </c>
      <c r="B154" s="32"/>
      <c r="C154" s="32" t="s">
        <v>99</v>
      </c>
      <c r="D154" s="32"/>
      <c r="E154" s="33"/>
      <c r="F154" s="33"/>
      <c r="G154" s="33"/>
      <c r="H154" s="33"/>
      <c r="I154" s="33"/>
      <c r="J154" s="33"/>
      <c r="K154" s="34">
        <v>18</v>
      </c>
      <c r="L154" s="34">
        <v>15</v>
      </c>
      <c r="M154" s="35"/>
      <c r="N154" s="36">
        <f t="shared" si="10"/>
        <v>0</v>
      </c>
      <c r="O154" s="36">
        <f t="shared" si="11"/>
        <v>0.25</v>
      </c>
      <c r="P154" s="36">
        <f t="shared" si="12"/>
        <v>0</v>
      </c>
      <c r="Q154" s="36">
        <f t="shared" si="13"/>
        <v>0</v>
      </c>
      <c r="R154" s="37">
        <f t="shared" si="14"/>
        <v>0.25</v>
      </c>
      <c r="S154" s="32"/>
      <c r="T154" s="3"/>
    </row>
    <row r="155" spans="1:20">
      <c r="A155" s="24" t="s">
        <v>143</v>
      </c>
      <c r="B155" s="25"/>
      <c r="C155" s="25" t="s">
        <v>165</v>
      </c>
      <c r="D155" s="25"/>
      <c r="E155" s="26"/>
      <c r="F155" s="26"/>
      <c r="G155" s="26"/>
      <c r="H155" s="26"/>
      <c r="I155" s="26"/>
      <c r="J155" s="26"/>
      <c r="K155" s="27">
        <v>45</v>
      </c>
      <c r="L155" s="27">
        <v>30</v>
      </c>
      <c r="M155" s="28"/>
      <c r="N155" s="29">
        <f t="shared" si="10"/>
        <v>0</v>
      </c>
      <c r="O155" s="29">
        <f t="shared" si="11"/>
        <v>0.25</v>
      </c>
      <c r="P155" s="29">
        <f t="shared" si="12"/>
        <v>0</v>
      </c>
      <c r="Q155" s="29">
        <f t="shared" si="13"/>
        <v>0</v>
      </c>
      <c r="R155" s="30">
        <f t="shared" si="14"/>
        <v>0.25</v>
      </c>
      <c r="S155" s="25"/>
      <c r="T155" s="3"/>
    </row>
    <row r="156" spans="1:20">
      <c r="A156" s="31" t="s">
        <v>143</v>
      </c>
      <c r="B156" s="32"/>
      <c r="C156" s="32" t="s">
        <v>169</v>
      </c>
      <c r="D156" s="32"/>
      <c r="E156" s="33"/>
      <c r="F156" s="33"/>
      <c r="G156" s="33"/>
      <c r="H156" s="33"/>
      <c r="I156" s="33"/>
      <c r="J156" s="33"/>
      <c r="K156" s="34">
        <v>60</v>
      </c>
      <c r="L156" s="34">
        <v>50</v>
      </c>
      <c r="M156" s="35"/>
      <c r="N156" s="36">
        <f t="shared" si="10"/>
        <v>0</v>
      </c>
      <c r="O156" s="36">
        <f t="shared" si="11"/>
        <v>0.25</v>
      </c>
      <c r="P156" s="36">
        <f t="shared" si="12"/>
        <v>0</v>
      </c>
      <c r="Q156" s="36">
        <f t="shared" si="13"/>
        <v>0</v>
      </c>
      <c r="R156" s="37">
        <f t="shared" si="14"/>
        <v>0.25</v>
      </c>
      <c r="S156" s="32"/>
      <c r="T156" s="3"/>
    </row>
    <row r="157" spans="1:20">
      <c r="A157" s="24" t="s">
        <v>143</v>
      </c>
      <c r="B157" s="25"/>
      <c r="C157" s="25" t="s">
        <v>166</v>
      </c>
      <c r="D157" s="25"/>
      <c r="E157" s="26"/>
      <c r="F157" s="26"/>
      <c r="G157" s="26"/>
      <c r="H157" s="26"/>
      <c r="I157" s="26"/>
      <c r="J157" s="26"/>
      <c r="K157" s="27">
        <v>18</v>
      </c>
      <c r="L157" s="27">
        <v>12</v>
      </c>
      <c r="M157" s="28">
        <v>2</v>
      </c>
      <c r="N157" s="29">
        <f t="shared" si="10"/>
        <v>12</v>
      </c>
      <c r="O157" s="29">
        <f t="shared" si="11"/>
        <v>0.25</v>
      </c>
      <c r="P157" s="29">
        <f t="shared" si="12"/>
        <v>1.2000000000000002</v>
      </c>
      <c r="Q157" s="29">
        <f t="shared" si="13"/>
        <v>10.8</v>
      </c>
      <c r="R157" s="30">
        <f t="shared" si="14"/>
        <v>1.4500000000000002</v>
      </c>
      <c r="S157" s="25"/>
      <c r="T157" s="3"/>
    </row>
    <row r="158" spans="1:20">
      <c r="A158" s="31" t="s">
        <v>143</v>
      </c>
      <c r="B158" s="32"/>
      <c r="C158" s="32" t="s">
        <v>167</v>
      </c>
      <c r="D158" s="32"/>
      <c r="E158" s="33"/>
      <c r="F158" s="33"/>
      <c r="G158" s="33"/>
      <c r="H158" s="33"/>
      <c r="I158" s="33"/>
      <c r="J158" s="33"/>
      <c r="K158" s="34">
        <v>18</v>
      </c>
      <c r="L158" s="34">
        <v>14</v>
      </c>
      <c r="M158" s="35"/>
      <c r="N158" s="36">
        <f t="shared" si="10"/>
        <v>0</v>
      </c>
      <c r="O158" s="36">
        <f t="shared" si="11"/>
        <v>0.25</v>
      </c>
      <c r="P158" s="36">
        <f t="shared" si="12"/>
        <v>0</v>
      </c>
      <c r="Q158" s="36">
        <f t="shared" si="13"/>
        <v>0</v>
      </c>
      <c r="R158" s="37">
        <f t="shared" si="14"/>
        <v>0.25</v>
      </c>
      <c r="S158" s="32"/>
      <c r="T158" s="3"/>
    </row>
    <row r="159" spans="1:20">
      <c r="A159" s="24" t="s">
        <v>143</v>
      </c>
      <c r="B159" s="25"/>
      <c r="C159" s="25" t="s">
        <v>167</v>
      </c>
      <c r="D159" s="25"/>
      <c r="E159" s="26"/>
      <c r="F159" s="26"/>
      <c r="G159" s="26"/>
      <c r="H159" s="26"/>
      <c r="I159" s="26"/>
      <c r="J159" s="26"/>
      <c r="K159" s="27">
        <v>15</v>
      </c>
      <c r="L159" s="27">
        <v>10</v>
      </c>
      <c r="M159" s="28"/>
      <c r="N159" s="29">
        <f t="shared" si="10"/>
        <v>0</v>
      </c>
      <c r="O159" s="29">
        <f t="shared" si="11"/>
        <v>0.25</v>
      </c>
      <c r="P159" s="29">
        <f t="shared" si="12"/>
        <v>0</v>
      </c>
      <c r="Q159" s="29">
        <f t="shared" si="13"/>
        <v>0</v>
      </c>
      <c r="R159" s="30">
        <f t="shared" si="14"/>
        <v>0.25</v>
      </c>
      <c r="S159" s="25"/>
      <c r="T159" s="3"/>
    </row>
  </sheetData>
  <pageMargins left="0.75" right="0.75" top="1" bottom="1" header="0.5" footer="0.5"/>
  <pageSetup paperSize="258" orientation="landscape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Database</vt:lpstr>
      <vt:lpstr>Game Sheet 2013 SAMPL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Dell</cp:lastModifiedBy>
  <dcterms:created xsi:type="dcterms:W3CDTF">2008-09-23T04:48:46Z</dcterms:created>
  <dcterms:modified xsi:type="dcterms:W3CDTF">2014-10-07T00:34:57Z</dcterms:modified>
</cp:coreProperties>
</file>